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filterPrivacy="1"/>
  <xr:revisionPtr revIDLastSave="0" documentId="8_{50D72A59-773B-49D3-8B42-670961463F65}" xr6:coauthVersionLast="47" xr6:coauthVersionMax="47" xr10:uidLastSave="{00000000-0000-0000-0000-000000000000}"/>
  <bookViews>
    <workbookView xWindow="28680" yWindow="-120" windowWidth="29040" windowHeight="15720" tabRatio="601" xr2:uid="{00000000-000D-0000-FFFF-FFFF00000000}"/>
  </bookViews>
  <sheets>
    <sheet name="Instructions" sheetId="14" r:id="rId1"/>
    <sheet name="Phase 1" sheetId="8" r:id="rId2"/>
    <sheet name="Phase 3" sheetId="12" state="hidden" r:id="rId3"/>
    <sheet name="Fees" sheetId="11" r:id="rId4"/>
    <sheet name="Phase 2" sheetId="1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1" l="1"/>
  <c r="G16" i="8"/>
  <c r="G14" i="8"/>
  <c r="G15" i="8"/>
  <c r="G13" i="8"/>
  <c r="D7" i="11"/>
  <c r="F26" i="8"/>
  <c r="F27" i="8"/>
  <c r="F25" i="8"/>
  <c r="F31" i="18"/>
  <c r="F33" i="18" s="1"/>
  <c r="F30" i="18"/>
  <c r="E30" i="18"/>
  <c r="F29" i="18"/>
  <c r="E29" i="18"/>
  <c r="C27" i="18"/>
  <c r="C33" i="18" s="1"/>
  <c r="A27" i="18"/>
  <c r="F25" i="18"/>
  <c r="E25" i="18"/>
  <c r="D25" i="18"/>
  <c r="G25" i="18" s="1"/>
  <c r="H25" i="18" s="1"/>
  <c r="F24" i="18"/>
  <c r="E24" i="18"/>
  <c r="F23" i="18"/>
  <c r="E23" i="18"/>
  <c r="D23" i="18"/>
  <c r="G23" i="18" s="1"/>
  <c r="H23" i="18" s="1"/>
  <c r="F22" i="18"/>
  <c r="F27" i="18" s="1"/>
  <c r="E22" i="18"/>
  <c r="E27" i="18" s="1"/>
  <c r="F21" i="18"/>
  <c r="E21" i="18"/>
  <c r="D17" i="18"/>
  <c r="G17" i="18" s="1"/>
  <c r="D16" i="18"/>
  <c r="G16" i="18" s="1"/>
  <c r="G15" i="18"/>
  <c r="G14" i="18"/>
  <c r="D14" i="18"/>
  <c r="D22" i="18" s="1"/>
  <c r="G22" i="18" s="1"/>
  <c r="H22" i="18" s="1"/>
  <c r="G13" i="18"/>
  <c r="D13" i="18"/>
  <c r="D21" i="18" s="1"/>
  <c r="F10" i="18"/>
  <c r="E10" i="18"/>
  <c r="C2" i="18"/>
  <c r="B5" i="11"/>
  <c r="C25" i="8"/>
  <c r="C2" i="12"/>
  <c r="E25" i="8"/>
  <c r="D25" i="8"/>
  <c r="G18" i="12"/>
  <c r="D20" i="12"/>
  <c r="F29" i="12"/>
  <c r="E29" i="12"/>
  <c r="D29" i="12"/>
  <c r="D18" i="12"/>
  <c r="D27" i="12"/>
  <c r="E27" i="12"/>
  <c r="F27" i="12"/>
  <c r="G27" i="12"/>
  <c r="H27" i="12"/>
  <c r="D16" i="12"/>
  <c r="F33" i="12"/>
  <c r="F32" i="12"/>
  <c r="E32" i="12"/>
  <c r="F31" i="12"/>
  <c r="E31" i="12"/>
  <c r="C29" i="12"/>
  <c r="A29" i="12"/>
  <c r="F26" i="12"/>
  <c r="E26" i="12"/>
  <c r="F25" i="12"/>
  <c r="E25" i="12"/>
  <c r="D25" i="12"/>
  <c r="G25" i="12" s="1"/>
  <c r="H25" i="12" s="1"/>
  <c r="F24" i="12"/>
  <c r="E24" i="12"/>
  <c r="D24" i="12"/>
  <c r="G24" i="12" s="1"/>
  <c r="H24" i="12" s="1"/>
  <c r="F23" i="12"/>
  <c r="E23" i="12"/>
  <c r="F22" i="12"/>
  <c r="E22" i="12"/>
  <c r="F20" i="12"/>
  <c r="E20" i="12"/>
  <c r="C20" i="12"/>
  <c r="D17" i="12"/>
  <c r="G16" i="12"/>
  <c r="G15" i="12"/>
  <c r="D14" i="12"/>
  <c r="D13" i="12"/>
  <c r="F10" i="12"/>
  <c r="E10" i="12"/>
  <c r="C13" i="8"/>
  <c r="C14" i="8"/>
  <c r="F10" i="8"/>
  <c r="F14" i="8"/>
  <c r="F15" i="8"/>
  <c r="F13" i="8"/>
  <c r="C21" i="8"/>
  <c r="C20" i="8"/>
  <c r="C19" i="8"/>
  <c r="A23" i="8"/>
  <c r="C23" i="8"/>
  <c r="E21" i="8"/>
  <c r="E20" i="8"/>
  <c r="E19" i="8"/>
  <c r="D21" i="8"/>
  <c r="D20" i="8"/>
  <c r="D19" i="8"/>
  <c r="D27" i="18" l="1"/>
  <c r="G21" i="18"/>
  <c r="H21" i="18" s="1"/>
  <c r="C35" i="18"/>
  <c r="F35" i="18"/>
  <c r="E33" i="18"/>
  <c r="E35" i="18" s="1"/>
  <c r="D24" i="18"/>
  <c r="G24" i="18" s="1"/>
  <c r="H24" i="18" s="1"/>
  <c r="D22" i="12"/>
  <c r="G13" i="12"/>
  <c r="D23" i="12"/>
  <c r="G23" i="12" s="1"/>
  <c r="H23" i="12" s="1"/>
  <c r="G14" i="12"/>
  <c r="D26" i="12"/>
  <c r="G26" i="12" s="1"/>
  <c r="H26" i="12" s="1"/>
  <c r="G17" i="12"/>
  <c r="G20" i="12"/>
  <c r="C35" i="12"/>
  <c r="E35" i="12"/>
  <c r="E37" i="12" s="1"/>
  <c r="F35" i="12"/>
  <c r="F37" i="12" s="1"/>
  <c r="D8" i="11"/>
  <c r="D9" i="11" s="1"/>
  <c r="C29" i="8"/>
  <c r="C31" i="8" s="1"/>
  <c r="F19" i="8"/>
  <c r="F20" i="8"/>
  <c r="F21" i="8"/>
  <c r="G19" i="8"/>
  <c r="G20" i="8"/>
  <c r="G21" i="8"/>
  <c r="D12" i="11" l="1"/>
  <c r="D10" i="18" s="1"/>
  <c r="G10" i="18" s="1"/>
  <c r="G27" i="18"/>
  <c r="D33" i="18"/>
  <c r="G22" i="12"/>
  <c r="H22" i="12" s="1"/>
  <c r="D10" i="12" l="1"/>
  <c r="G10" i="12" s="1"/>
  <c r="G33" i="18"/>
  <c r="D35" i="18"/>
  <c r="G35" i="18" s="1"/>
  <c r="D35" i="12"/>
  <c r="G29" i="12"/>
  <c r="D37" i="12" l="1"/>
  <c r="G37" i="12" s="1"/>
  <c r="G35" i="12"/>
  <c r="E23" i="8"/>
  <c r="E29" i="8" l="1"/>
  <c r="D23" i="8"/>
  <c r="D29" i="8" s="1"/>
  <c r="E31" i="8" l="1"/>
  <c r="F29" i="8"/>
  <c r="F31" i="8" s="1"/>
  <c r="F23" i="8"/>
  <c r="D31" i="8" l="1"/>
</calcChain>
</file>

<file path=xl/sharedStrings.xml><?xml version="1.0" encoding="utf-8"?>
<sst xmlns="http://schemas.openxmlformats.org/spreadsheetml/2006/main" count="191" uniqueCount="110">
  <si>
    <r>
      <t>The tool was created by the Jewish Family Service of Atlantic County in collaboration with Camden Coalition. This material is provided for informational purposes only.</t>
    </r>
    <r>
      <rPr>
        <sz val="12"/>
        <color rgb="FF000000"/>
        <rFont val="inherit"/>
      </rPr>
      <t> </t>
    </r>
    <r>
      <rPr>
        <sz val="11"/>
        <color rgb="FF000000"/>
        <rFont val="inherit"/>
      </rPr>
      <t>The tool may be used, shared, and adapted for public or programmatic purposes, provided that appropriate attribution is given to the original source. The views, opinions and content expressed herein do not necessarily reflect the official position of the state of NJ’s Department of Community Affairs or Division of Medical Assistance and Health Services (DMAHS).</t>
    </r>
  </si>
  <si>
    <t>Braided Budget Planner</t>
  </si>
  <si>
    <r>
      <t xml:space="preserve">Overview: The Braided Budget Planner is an Excel workbook designed to help nonprofit finance staff model how multiple funding sources can be combined to fully support a single program. It contains three tabs: </t>
    </r>
    <r>
      <rPr>
        <b/>
        <sz val="11"/>
        <color rgb="FF444444"/>
        <rFont val="Arial"/>
        <family val="2"/>
      </rPr>
      <t>Phase 1</t>
    </r>
    <r>
      <rPr>
        <sz val="11"/>
        <color rgb="FF444444"/>
        <rFont val="Arial"/>
        <family val="2"/>
      </rPr>
      <t xml:space="preserve"> (Current State), </t>
    </r>
    <r>
      <rPr>
        <b/>
        <sz val="11"/>
        <color rgb="FF444444"/>
        <rFont val="Arial"/>
        <family val="2"/>
      </rPr>
      <t xml:space="preserve">Fees </t>
    </r>
    <r>
      <rPr>
        <sz val="11"/>
        <color rgb="FF444444"/>
        <rFont val="Arial"/>
        <family val="2"/>
      </rPr>
      <t xml:space="preserve">(Revenue Projection) and </t>
    </r>
    <r>
      <rPr>
        <b/>
        <sz val="11"/>
        <color rgb="FF444444"/>
        <rFont val="Arial"/>
        <family val="2"/>
      </rPr>
      <t>Phase 2</t>
    </r>
    <r>
      <rPr>
        <sz val="11"/>
        <color rgb="FF444444"/>
        <rFont val="Arial"/>
        <family val="2"/>
      </rPr>
      <t xml:space="preserve"> (With New Funding Source). Work through the tabs in the order described below. Fill in all yellow-highlighted cells with your organization's data; all other cells are calculated automatically.</t>
    </r>
  </si>
  <si>
    <t>PHASE 1: Current State (Tab: Phase 1)</t>
  </si>
  <si>
    <t>FEES TAB: Revenue Projection</t>
  </si>
  <si>
    <t>PHASE 2: With New Funding Source (Tab: Phase 2)</t>
  </si>
  <si>
    <t>Establish your program's current funding picture before modeling any new revenue.</t>
  </si>
  <si>
    <t>Before completing Phase 2, calculate your projected revenue from the new funding source, in this case HSP. The Fees tab provides a worked example; replace with your own program's data.</t>
  </si>
  <si>
    <t>Model the full program budget with the new funding source layered in. Phase 2 carries forward all data from Phase 1; enter only the new information specific to the additional funding source.</t>
  </si>
  <si>
    <t>STEP 1: Program Name and Fiscal Year</t>
  </si>
  <si>
    <t>STEP 1: Enter your client caseload</t>
  </si>
  <si>
    <t>STEP 1: Add the new funding source column</t>
  </si>
  <si>
    <t>Enter your program name and the funding source name(s) in the column headers. Enter the fiscal year date range for each funding source.</t>
  </si>
  <si>
    <t>Enter the total # of HSP-eligible clients you expect to serve per month.</t>
  </si>
  <si>
    <t>Enter the name, fiscal year, and months in budget for the new funding source in the new column header.</t>
  </si>
  <si>
    <t>STEP 2: Months in Budget</t>
  </si>
  <si>
    <t>STEP 2: Enter billing rates and visit mix</t>
  </si>
  <si>
    <t>STEP 2: Enter projected revenue</t>
  </si>
  <si>
    <t>Enter the number of months each funding source covers within the fiscal year. If a source begins mid-year, enter only the months it is active.</t>
  </si>
  <si>
    <t>Enter the applicable rate for each visit type (e.g., low need or high need). Enter the estimated percentage of clients at each tier as a decimal. The tool calculates a blended monthly projection.</t>
  </si>
  <si>
    <t>Enter the annual revenue total calculated in the Fees tab.</t>
  </si>
  <si>
    <t>STEP 3: Revenue</t>
  </si>
  <si>
    <t>STEP 3: Apply a ramp-up adjustment</t>
  </si>
  <si>
    <t>STEP 3: Update staff allocations</t>
  </si>
  <si>
    <t>Enter the total committed revenue for each funding source. The tool sums these into a Total figure automatically.</t>
  </si>
  <si>
    <t>For new programs, project conservatively. The example uses 75% of full projected revenue to account for start-up inefficiencies, billing delays, and caseload build-up. Adjust this percentage to reflect your organization's specific circumstances.</t>
  </si>
  <si>
    <r>
      <t xml:space="preserve">Revise FTE percentages to reflect how staff time will be split across all funding sources, including the new one. Add any new staff positions required to deliver or administer the new funding source (e.g., a billing specialist). Re-check the </t>
    </r>
    <r>
      <rPr>
        <b/>
        <sz val="10"/>
        <color rgb="FF444444"/>
        <rFont val="Arial"/>
        <family val="2"/>
      </rPr>
      <t>Variance column</t>
    </r>
    <r>
      <rPr>
        <sz val="10"/>
        <color rgb="FF444444"/>
        <rFont val="Arial"/>
        <family val="2"/>
      </rPr>
      <t xml:space="preserve"> for all staff – these rows cannot exceed 1.0.</t>
    </r>
  </si>
  <si>
    <t>STEP 4: Staff Allocation (FTE%)</t>
  </si>
  <si>
    <t>STEP 4: Confirm the annual total</t>
  </si>
  <si>
    <t>STEP 4: Prorate mid-year staff (by FTE only)</t>
  </si>
  <si>
    <r>
      <t xml:space="preserve">For each staff member, enter their name and title, then enter the percentage of their time allocated to each funding source as a decimal (e.g., 0.5 = 50%). Allocations across all funding sources and the gap column cannot exceed 1.0 (100%). Their allocations may be less than 1 if they are part-time or work on other programs. The </t>
    </r>
    <r>
      <rPr>
        <b/>
        <sz val="10"/>
        <color rgb="FF444444"/>
        <rFont val="Arial"/>
        <family val="2"/>
      </rPr>
      <t>Variance column</t>
    </r>
    <r>
      <rPr>
        <sz val="10"/>
        <color rgb="FF444444"/>
        <rFont val="Arial"/>
        <family val="2"/>
      </rPr>
      <t xml:space="preserve"> will flag any staff member whose allocations do not equal 1.0 — review before proceeding.</t>
    </r>
  </si>
  <si>
    <t>The tab will calculate an adjusted annual revenue figure. This number will auto-populate into Phase 2 as your projected revenue.</t>
  </si>
  <si>
    <t>If a new staff member starts mid-year, prorate their FTE percentage to reflect only the months they will be active. Use their full salary and fringe. You will have a variance but add a note in the adjacent cell with proration logic.</t>
  </si>
  <si>
    <t>STEP 5: Salary and Fringe</t>
  </si>
  <si>
    <t>STEP 5: Allocate other expenses</t>
  </si>
  <si>
    <t>Enter each staff member's total annual salary plus fringe benefits. The tool calculates the dollar allocation to each funding source based on the FTE percentages entered in Step 4.</t>
  </si>
  <si>
    <t>Distribute operating expenses and any program-specific costs across funding sources, including the new one, in accordance with each funder's allowable cost categories.</t>
  </si>
  <si>
    <t>STEP 6: Other Expenses</t>
  </si>
  <si>
    <t>STEP 6: Review the Total Surplus/(Deficit)</t>
  </si>
  <si>
    <t>Enter non-personnel costs by funding source. This line is intentionally consolidated; it may include travel, occupancy, telephone, insurance, and indirect/G&amp;A costs. If a specific expense is directly tied to a funding source, add a labeled row below this line for transparency.</t>
  </si>
  <si>
    <t>A result of zero or positive indicates the new funding source closes the gap identified in Phase 1. If a Gap amount remains, you can revisit caseload assumptions, billing rates, or staffing allocations before finalizing the budget, or use the gap to inform further revenue-generation strategies</t>
  </si>
  <si>
    <t>STEP 7: Client Assistance and Program Expenses</t>
  </si>
  <si>
    <t>Enter any direct client assistance costs (e.g., back rent, flexible funds, move-in expenses) by funding source.</t>
  </si>
  <si>
    <t>STEP 8: Review the Gap (Unsecured) Column</t>
  </si>
  <si>
    <t>This column captures all program costs not covered by any committed funding source. A negative Total Surplus/(Deficit) confirms a funding gap. Note the deficit amount — it becomes the target for Phase 2.</t>
  </si>
  <si>
    <r>
      <rPr>
        <b/>
        <sz val="11"/>
        <color rgb="FF000000"/>
        <rFont val="Calibri"/>
        <scheme val="minor"/>
      </rPr>
      <t xml:space="preserve">Jewish Family Service of Atlantic County </t>
    </r>
    <r>
      <rPr>
        <sz val="11"/>
        <color rgb="FF000000"/>
        <rFont val="Calibri"/>
        <scheme val="minor"/>
      </rPr>
      <t xml:space="preserve">www.jfsatlantic.org                                                                                                                                                                                                                                                  </t>
    </r>
    <r>
      <rPr>
        <b/>
        <sz val="11"/>
        <color rgb="FF000000"/>
        <rFont val="Calibri"/>
        <scheme val="minor"/>
      </rPr>
      <t xml:space="preserve"> Questions? Contact:</t>
    </r>
    <r>
      <rPr>
        <sz val="11"/>
        <color rgb="FF000000"/>
        <rFont val="Calibri"/>
        <scheme val="minor"/>
      </rPr>
      <t xml:space="preserve"> Kori Moceus: kmoceus@jfsatlantic.org 
</t>
    </r>
    <r>
      <rPr>
        <b/>
        <sz val="11"/>
        <color rgb="FF000000"/>
        <rFont val="Calibri"/>
        <scheme val="minor"/>
      </rPr>
      <t xml:space="preserve">Camden Coalition </t>
    </r>
    <r>
      <rPr>
        <sz val="11"/>
        <color rgb="FF000000"/>
        <rFont val="Calibri"/>
        <scheme val="minor"/>
      </rPr>
      <t xml:space="preserve">www.camdenhealth.org/work/nj-familycare-housing-supports-program/                                                                                                                                                                                                         </t>
    </r>
    <r>
      <rPr>
        <b/>
        <sz val="11"/>
        <color rgb="FF000000"/>
        <rFont val="Calibri"/>
        <scheme val="minor"/>
      </rPr>
      <t>Housing Supports Questions?</t>
    </r>
    <r>
      <rPr>
        <sz val="11"/>
        <color rgb="FF000000"/>
        <rFont val="Calibri"/>
        <scheme val="minor"/>
      </rPr>
      <t xml:space="preserve"> Contact the Help Desk </t>
    </r>
  </si>
  <si>
    <t>Fill in all Yellow cells with your agencies information</t>
  </si>
  <si>
    <t>Blue cells indicate formulas - do not change</t>
  </si>
  <si>
    <t>Housing Access Network</t>
  </si>
  <si>
    <t>Gap</t>
  </si>
  <si>
    <t>NJ Homeless Prevention</t>
  </si>
  <si>
    <t>McCauley Foundation</t>
  </si>
  <si>
    <t>Total</t>
  </si>
  <si>
    <t>7/1/26-6/30/27</t>
  </si>
  <si>
    <t>Allocations</t>
  </si>
  <si>
    <t>and Salary</t>
  </si>
  <si>
    <t>Months in Budget</t>
  </si>
  <si>
    <t>12 months</t>
  </si>
  <si>
    <t>Revenue</t>
  </si>
  <si>
    <t>Employee First and Last Name</t>
  </si>
  <si>
    <t>Program Personnel</t>
  </si>
  <si>
    <t>Variance</t>
  </si>
  <si>
    <t>Employee 1</t>
  </si>
  <si>
    <t>Supervisor</t>
  </si>
  <si>
    <t>Employee 2</t>
  </si>
  <si>
    <t>Case Manager</t>
  </si>
  <si>
    <t>Employee 3</t>
  </si>
  <si>
    <t>Salary +Fringe</t>
  </si>
  <si>
    <t>Supervisor (E1)</t>
  </si>
  <si>
    <t>Case Manager (E2)</t>
  </si>
  <si>
    <t>Case Manager (E3)</t>
  </si>
  <si>
    <t>Total Personnel $</t>
  </si>
  <si>
    <t>Other expenses (Travel, Occupancy, Telephone, Insurance, Indirect Expense)</t>
  </si>
  <si>
    <t>Back Rent/Utilities/Flex Funds</t>
  </si>
  <si>
    <t>Move In Expenses</t>
  </si>
  <si>
    <t>Sub- total Personnel, Other Expenses and Program Expenses</t>
  </si>
  <si>
    <t>Total Program Surplus/(Deficit)</t>
  </si>
  <si>
    <t>Unsecured</t>
  </si>
  <si>
    <t>HSP Managed Care Fees</t>
  </si>
  <si>
    <t>7/1/26-6/31/27</t>
  </si>
  <si>
    <t>Employee 4</t>
  </si>
  <si>
    <t>* Case Manager starts 9/1/2026 % prorated to 10 months</t>
  </si>
  <si>
    <t>Employee 5</t>
  </si>
  <si>
    <t>Billing Specialist</t>
  </si>
  <si>
    <t>* Case Manager starts 10/1/2026 % prorated to 9 months</t>
  </si>
  <si>
    <t>Employee 6</t>
  </si>
  <si>
    <t>Sub- totals</t>
  </si>
  <si>
    <t>Case Manager (E4)</t>
  </si>
  <si>
    <t>* Case Manager starts 9/1/2026 Salary and Fringe prorated to 10 months</t>
  </si>
  <si>
    <t>Billing Specialist (E5)</t>
  </si>
  <si>
    <t>* Case Manager starts 10/1/2026 Salary and Fringe prorated to 9 months</t>
  </si>
  <si>
    <t>Case Manager (E6)</t>
  </si>
  <si>
    <t>Back Rent/Flex Funds</t>
  </si>
  <si>
    <t>Total Surplus/(Deficit)</t>
  </si>
  <si>
    <t>`</t>
  </si>
  <si>
    <t>Budget modification request  - can program outcomes still be met? Do we need more dollars for back rent/flex funds?</t>
  </si>
  <si>
    <t>Budget modification request  - can program outcomes still be met? Do we need more dollars for back rent/flex funds or Move In Expenses?</t>
  </si>
  <si>
    <t>Revenue Calculation  (HSP funding)</t>
  </si>
  <si>
    <t>Number of Clients</t>
  </si>
  <si>
    <t xml:space="preserve"> </t>
  </si>
  <si>
    <t>Visit mix</t>
  </si>
  <si>
    <t>PMPM fee</t>
  </si>
  <si>
    <t>% of total</t>
  </si>
  <si>
    <t>Monthly fees</t>
  </si>
  <si>
    <t>Low needs (2x a month)</t>
  </si>
  <si>
    <t>High needs (4x a month)</t>
  </si>
  <si>
    <t>Total Projection</t>
  </si>
  <si>
    <t>75% first due to start up first year</t>
  </si>
  <si>
    <t>adjust the % in D11as you see fit</t>
  </si>
  <si>
    <t>Yearly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</si>
</sst>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0000000%"/>
    <numFmt numFmtId="165" formatCode="_([$$-409]* #,##0.00_);_([$$-409]* \(#,##0.00\);_([$$-409]* &quot;-&quot;??_);_(@_)"/>
    <numFmt numFmtId="166" formatCode="_(* #,##0.00_);_(* \(#,##0.00\);_(* &quot;-&quot;_);_(@_)"/>
    <numFmt numFmtId="167" formatCode="_(* #,##0_);_(* \(#,##0\);_(* &quot;-&quot;??_);_(@_)"/>
    <numFmt numFmtId="168" formatCode="_(* #,##0.0000000000000000000_);_(* \(#,##0.0000000000000000000\);_(* &quot;-&quot;_);_(@_)"/>
    <numFmt numFmtId="169" formatCode="_([$$-409]* #,##0_);_([$$-409]* \(#,##0\);_([$$-409]* &quot;-&quot;??_);_(@_)"/>
    <numFmt numFmtId="170" formatCode="_(* #,##0.0_);_(* \(#,##0.0\);_(* &quot;-&quot;?_);_(@_)"/>
    <numFmt numFmtId="171" formatCode="&quot;$&quot;#,##0"/>
  </numFmts>
  <fonts count="29">
    <font>
      <sz val="11"/>
      <color theme="1"/>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sz val="10"/>
      <name val="Calibri"/>
      <family val="2"/>
      <scheme val="minor"/>
    </font>
    <font>
      <sz val="10"/>
      <color rgb="FF00B050"/>
      <name val="Calibri"/>
      <family val="2"/>
      <scheme val="minor"/>
    </font>
    <font>
      <sz val="11"/>
      <color theme="1"/>
      <name val="Calibri"/>
      <family val="2"/>
      <scheme val="minor"/>
    </font>
    <font>
      <sz val="10"/>
      <color rgb="FF000000"/>
      <name val="Calibri"/>
      <family val="2"/>
      <scheme val="minor"/>
    </font>
    <font>
      <sz val="10"/>
      <color rgb="FFFF0000"/>
      <name val="Calibri"/>
      <family val="2"/>
      <scheme val="minor"/>
    </font>
    <font>
      <b/>
      <sz val="11"/>
      <color theme="1"/>
      <name val="Calibri"/>
      <family val="2"/>
      <scheme val="minor"/>
    </font>
    <font>
      <sz val="8.5"/>
      <color rgb="FFBDD4E7"/>
      <name val="Arial"/>
      <family val="2"/>
    </font>
    <font>
      <sz val="28"/>
      <color theme="1"/>
      <name val="Arial"/>
      <family val="2"/>
    </font>
    <font>
      <b/>
      <sz val="10"/>
      <color rgb="FF444444"/>
      <name val="Arial"/>
      <family val="2"/>
    </font>
    <font>
      <sz val="10"/>
      <color rgb="FF444444"/>
      <name val="Arial"/>
      <family val="2"/>
    </font>
    <font>
      <sz val="11"/>
      <color rgb="FF444444"/>
      <name val="Arial"/>
      <family val="2"/>
    </font>
    <font>
      <b/>
      <sz val="10"/>
      <color rgb="FFFFFFFF"/>
      <name val="Arial"/>
      <family val="2"/>
    </font>
    <font>
      <b/>
      <sz val="10"/>
      <color rgb="FFC9952A"/>
      <name val="Arial"/>
      <family val="2"/>
    </font>
    <font>
      <i/>
      <sz val="10"/>
      <color rgb="FF888888"/>
      <name val="Arial"/>
      <family val="2"/>
    </font>
    <font>
      <b/>
      <sz val="14"/>
      <color theme="1"/>
      <name val="Calibri"/>
      <family val="2"/>
      <scheme val="minor"/>
    </font>
    <font>
      <b/>
      <sz val="10"/>
      <color rgb="FF000000"/>
      <name val="Calibri"/>
      <family val="2"/>
      <scheme val="minor"/>
    </font>
    <font>
      <i/>
      <sz val="10"/>
      <color theme="1"/>
      <name val="Calibri"/>
      <family val="2"/>
      <scheme val="minor"/>
    </font>
    <font>
      <b/>
      <sz val="11"/>
      <color rgb="FF444444"/>
      <name val="Arial"/>
      <family val="2"/>
    </font>
    <font>
      <b/>
      <sz val="11"/>
      <color rgb="FF000000"/>
      <name val="Calibri"/>
      <scheme val="minor"/>
    </font>
    <font>
      <sz val="11"/>
      <color rgb="FF000000"/>
      <name val="Calibri"/>
      <scheme val="minor"/>
    </font>
    <font>
      <sz val="9"/>
      <color rgb="FF000000"/>
      <name val="Calibri"/>
      <scheme val="minor"/>
    </font>
    <font>
      <sz val="11"/>
      <color rgb="FF000000"/>
      <name val="inherit"/>
    </font>
    <font>
      <sz val="12"/>
      <color rgb="FF000000"/>
      <name val="inherit"/>
    </font>
    <font>
      <sz val="11"/>
      <color rgb="FF000000"/>
      <name val="Inherit"/>
      <charset val="1"/>
    </font>
    <font>
      <b/>
      <sz val="28"/>
      <color rgb="FF000000"/>
      <name val="Arial"/>
    </font>
  </fonts>
  <fills count="12">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8DC"/>
        <bgColor indexed="64"/>
      </patternFill>
    </fill>
    <fill>
      <patternFill patternType="solid">
        <fgColor rgb="FF153D63"/>
        <bgColor indexed="64"/>
      </patternFill>
    </fill>
    <fill>
      <patternFill patternType="solid">
        <fgColor rgb="FFEEF3F7"/>
        <bgColor indexed="64"/>
      </patternFill>
    </fill>
    <fill>
      <patternFill patternType="solid">
        <fgColor rgb="FF124F1A"/>
        <bgColor indexed="64"/>
      </patternFill>
    </fill>
    <fill>
      <patternFill patternType="solid">
        <fgColor rgb="FF501549"/>
        <bgColor indexed="64"/>
      </patternFill>
    </fill>
    <fill>
      <patternFill patternType="solid">
        <fgColor theme="0"/>
        <bgColor indexed="64"/>
      </patternFill>
    </fill>
    <fill>
      <patternFill patternType="solid">
        <fgColor theme="4" tint="0.59999389629810485"/>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000000"/>
      </top>
      <bottom style="thin">
        <color rgb="FF000000"/>
      </bottom>
      <diagonal/>
    </border>
    <border>
      <left/>
      <right/>
      <top style="thin">
        <color rgb="FF000000"/>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000000"/>
      </bottom>
      <diagonal/>
    </border>
    <border>
      <left/>
      <right/>
      <top/>
      <bottom style="medium">
        <color rgb="FF000000"/>
      </bottom>
      <diagonal/>
    </border>
    <border>
      <left style="medium">
        <color rgb="FF2E7D7A"/>
      </left>
      <right style="medium">
        <color rgb="FF2E7D7A"/>
      </right>
      <top style="medium">
        <color rgb="FF2E7D7A"/>
      </top>
      <bottom style="medium">
        <color rgb="FF2E7D7A"/>
      </bottom>
      <diagonal/>
    </border>
    <border>
      <left style="medium">
        <color rgb="FF2E7D7A"/>
      </left>
      <right style="medium">
        <color rgb="FF2E7D7A"/>
      </right>
      <top/>
      <bottom style="medium">
        <color rgb="FF2E7D7A"/>
      </bottom>
      <diagonal/>
    </border>
    <border>
      <left style="medium">
        <color rgb="FF2E7D7A"/>
      </left>
      <right style="medium">
        <color rgb="FF2E7D7A"/>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182">
    <xf numFmtId="0" fontId="0" fillId="0" borderId="0" xfId="0"/>
    <xf numFmtId="41" fontId="1" fillId="0" borderId="0" xfId="0" applyNumberFormat="1" applyFont="1"/>
    <xf numFmtId="0" fontId="1" fillId="0" borderId="0" xfId="0" applyFont="1"/>
    <xf numFmtId="0" fontId="3" fillId="0" borderId="0" xfId="0" applyFont="1" applyAlignment="1">
      <alignment horizontal="center"/>
    </xf>
    <xf numFmtId="41" fontId="1" fillId="0" borderId="0" xfId="0" applyNumberFormat="1" applyFont="1" applyAlignment="1">
      <alignment horizontal="center"/>
    </xf>
    <xf numFmtId="0" fontId="2" fillId="0" borderId="2" xfId="0" applyFont="1" applyBorder="1"/>
    <xf numFmtId="41" fontId="1" fillId="0" borderId="2" xfId="0" applyNumberFormat="1" applyFont="1" applyBorder="1" applyAlignment="1">
      <alignment horizontal="center"/>
    </xf>
    <xf numFmtId="9" fontId="1" fillId="0" borderId="0" xfId="0" applyNumberFormat="1" applyFont="1"/>
    <xf numFmtId="0" fontId="1" fillId="0" borderId="0" xfId="0" applyFont="1" applyAlignment="1">
      <alignment horizontal="center"/>
    </xf>
    <xf numFmtId="14" fontId="1" fillId="0" borderId="0" xfId="0" applyNumberFormat="1" applyFont="1" applyAlignment="1">
      <alignment horizontal="center"/>
    </xf>
    <xf numFmtId="9" fontId="1" fillId="0" borderId="0" xfId="0" applyNumberFormat="1" applyFont="1" applyAlignment="1">
      <alignment horizontal="center"/>
    </xf>
    <xf numFmtId="0" fontId="2" fillId="0" borderId="0" xfId="0" applyFont="1"/>
    <xf numFmtId="41" fontId="2" fillId="0" borderId="0" xfId="0" applyNumberFormat="1" applyFont="1"/>
    <xf numFmtId="0" fontId="2" fillId="2" borderId="0" xfId="0" applyFont="1" applyFill="1" applyAlignment="1">
      <alignment horizontal="center"/>
    </xf>
    <xf numFmtId="41" fontId="2" fillId="2" borderId="0" xfId="0" applyNumberFormat="1" applyFont="1" applyFill="1"/>
    <xf numFmtId="41" fontId="1" fillId="2" borderId="0" xfId="0" applyNumberFormat="1" applyFont="1" applyFill="1"/>
    <xf numFmtId="0" fontId="2" fillId="0" borderId="3" xfId="0" applyFont="1" applyBorder="1"/>
    <xf numFmtId="0" fontId="5" fillId="0" borderId="0" xfId="0" applyFont="1"/>
    <xf numFmtId="42" fontId="1" fillId="0" borderId="0" xfId="0" applyNumberFormat="1" applyFont="1"/>
    <xf numFmtId="41" fontId="5" fillId="0" borderId="0" xfId="0" applyNumberFormat="1" applyFont="1"/>
    <xf numFmtId="41" fontId="2" fillId="2" borderId="1" xfId="0" applyNumberFormat="1" applyFont="1" applyFill="1" applyBorder="1" applyAlignment="1">
      <alignment horizontal="center"/>
    </xf>
    <xf numFmtId="41" fontId="2" fillId="2" borderId="1" xfId="0" applyNumberFormat="1" applyFont="1" applyFill="1" applyBorder="1"/>
    <xf numFmtId="0" fontId="4" fillId="0" borderId="0" xfId="0" applyFont="1"/>
    <xf numFmtId="10" fontId="1" fillId="0" borderId="0" xfId="0" applyNumberFormat="1" applyFont="1"/>
    <xf numFmtId="10" fontId="1" fillId="0" borderId="0" xfId="2" applyNumberFormat="1" applyFont="1" applyAlignment="1">
      <alignment horizontal="center"/>
    </xf>
    <xf numFmtId="10" fontId="1" fillId="0" borderId="0" xfId="2" applyNumberFormat="1" applyFont="1" applyBorder="1" applyAlignment="1">
      <alignment horizontal="center"/>
    </xf>
    <xf numFmtId="0" fontId="1" fillId="2" borderId="0" xfId="0" applyFont="1" applyFill="1"/>
    <xf numFmtId="49" fontId="4" fillId="0" borderId="0" xfId="0" applyNumberFormat="1" applyFont="1"/>
    <xf numFmtId="10" fontId="2" fillId="2" borderId="0" xfId="0" applyNumberFormat="1" applyFont="1" applyFill="1"/>
    <xf numFmtId="10" fontId="1" fillId="2" borderId="0" xfId="0" applyNumberFormat="1" applyFont="1" applyFill="1"/>
    <xf numFmtId="43" fontId="1" fillId="0" borderId="0" xfId="1" applyFont="1"/>
    <xf numFmtId="164" fontId="1" fillId="0" borderId="0" xfId="2" applyNumberFormat="1" applyFont="1"/>
    <xf numFmtId="41" fontId="7" fillId="0" borderId="0" xfId="0" applyNumberFormat="1" applyFont="1" applyAlignment="1">
      <alignment horizontal="center"/>
    </xf>
    <xf numFmtId="0" fontId="7" fillId="0" borderId="0" xfId="0" applyFont="1"/>
    <xf numFmtId="41" fontId="2" fillId="0" borderId="2" xfId="0" applyNumberFormat="1" applyFont="1" applyBorder="1"/>
    <xf numFmtId="41" fontId="3" fillId="2" borderId="1" xfId="0" applyNumberFormat="1" applyFont="1" applyFill="1" applyBorder="1"/>
    <xf numFmtId="165" fontId="2" fillId="0" borderId="0" xfId="0" applyNumberFormat="1" applyFont="1" applyAlignment="1">
      <alignment horizontal="center"/>
    </xf>
    <xf numFmtId="165" fontId="2" fillId="0" borderId="0" xfId="0" applyNumberFormat="1" applyFont="1"/>
    <xf numFmtId="41" fontId="2" fillId="2" borderId="4" xfId="0" applyNumberFormat="1" applyFont="1" applyFill="1" applyBorder="1"/>
    <xf numFmtId="0" fontId="1" fillId="2" borderId="4" xfId="0" applyFont="1" applyFill="1" applyBorder="1"/>
    <xf numFmtId="0" fontId="2" fillId="2" borderId="4" xfId="0" applyFont="1" applyFill="1" applyBorder="1"/>
    <xf numFmtId="10" fontId="2" fillId="2" borderId="4" xfId="0" applyNumberFormat="1" applyFont="1" applyFill="1" applyBorder="1" applyAlignment="1">
      <alignment horizontal="center"/>
    </xf>
    <xf numFmtId="10" fontId="2" fillId="2" borderId="4" xfId="0" applyNumberFormat="1" applyFont="1" applyFill="1" applyBorder="1"/>
    <xf numFmtId="41" fontId="3" fillId="0" borderId="0" xfId="0" applyNumberFormat="1" applyFont="1"/>
    <xf numFmtId="41" fontId="2" fillId="2" borderId="5" xfId="0" applyNumberFormat="1" applyFont="1" applyFill="1" applyBorder="1"/>
    <xf numFmtId="0" fontId="1" fillId="3" borderId="0" xfId="0" applyFont="1" applyFill="1" applyAlignment="1">
      <alignment horizontal="center"/>
    </xf>
    <xf numFmtId="166" fontId="1" fillId="0" borderId="0" xfId="0" applyNumberFormat="1" applyFont="1"/>
    <xf numFmtId="0" fontId="2" fillId="0" borderId="2" xfId="0" applyFont="1" applyBorder="1" applyAlignment="1">
      <alignment horizontal="right"/>
    </xf>
    <xf numFmtId="0" fontId="7" fillId="0" borderId="0" xfId="0" applyFont="1" applyAlignment="1">
      <alignment horizontal="right"/>
    </xf>
    <xf numFmtId="41" fontId="5" fillId="0" borderId="0" xfId="0" applyNumberFormat="1" applyFont="1" applyAlignment="1">
      <alignment horizontal="right"/>
    </xf>
    <xf numFmtId="0" fontId="2" fillId="2" borderId="4" xfId="0" applyFont="1" applyFill="1" applyBorder="1" applyAlignment="1">
      <alignment horizontal="right"/>
    </xf>
    <xf numFmtId="0" fontId="1" fillId="0" borderId="0" xfId="0" applyFont="1" applyAlignment="1">
      <alignment horizontal="right"/>
    </xf>
    <xf numFmtId="41" fontId="1" fillId="0" borderId="0" xfId="0" applyNumberFormat="1" applyFont="1" applyAlignment="1">
      <alignment horizontal="right"/>
    </xf>
    <xf numFmtId="41" fontId="2" fillId="2" borderId="1" xfId="0" applyNumberFormat="1" applyFont="1" applyFill="1" applyBorder="1" applyAlignment="1">
      <alignment horizontal="right"/>
    </xf>
    <xf numFmtId="41" fontId="2" fillId="0" borderId="0" xfId="0" applyNumberFormat="1" applyFont="1" applyAlignment="1">
      <alignment horizontal="right"/>
    </xf>
    <xf numFmtId="0" fontId="2" fillId="0" borderId="0" xfId="0" applyFont="1" applyAlignment="1">
      <alignment horizontal="right" wrapText="1"/>
    </xf>
    <xf numFmtId="41" fontId="1" fillId="2" borderId="4" xfId="0" applyNumberFormat="1" applyFont="1" applyFill="1" applyBorder="1"/>
    <xf numFmtId="0" fontId="2" fillId="2" borderId="4" xfId="0" applyFont="1" applyFill="1" applyBorder="1" applyAlignment="1">
      <alignment horizontal="right" vertical="center" wrapText="1"/>
    </xf>
    <xf numFmtId="167" fontId="2" fillId="0" borderId="0" xfId="0" applyNumberFormat="1" applyFont="1" applyAlignment="1">
      <alignment horizontal="center"/>
    </xf>
    <xf numFmtId="167" fontId="1" fillId="0" borderId="0" xfId="0" applyNumberFormat="1" applyFont="1"/>
    <xf numFmtId="167" fontId="1" fillId="0" borderId="0" xfId="0" applyNumberFormat="1" applyFont="1" applyAlignment="1">
      <alignment horizontal="center"/>
    </xf>
    <xf numFmtId="167" fontId="2" fillId="2" borderId="4" xfId="0" applyNumberFormat="1" applyFont="1" applyFill="1" applyBorder="1" applyAlignment="1">
      <alignment horizontal="center"/>
    </xf>
    <xf numFmtId="10" fontId="5" fillId="0" borderId="0" xfId="0" applyNumberFormat="1" applyFont="1"/>
    <xf numFmtId="0" fontId="2" fillId="0" borderId="9" xfId="0" applyFont="1" applyBorder="1"/>
    <xf numFmtId="0" fontId="1" fillId="0" borderId="10" xfId="0" applyFont="1" applyBorder="1"/>
    <xf numFmtId="0" fontId="1" fillId="0" borderId="9" xfId="0" applyFont="1" applyBorder="1"/>
    <xf numFmtId="41" fontId="1" fillId="2" borderId="5" xfId="0" applyNumberFormat="1" applyFont="1" applyFill="1" applyBorder="1"/>
    <xf numFmtId="0" fontId="2" fillId="2" borderId="5" xfId="0" applyFont="1" applyFill="1" applyBorder="1" applyAlignment="1">
      <alignment horizontal="right"/>
    </xf>
    <xf numFmtId="165" fontId="1" fillId="2" borderId="5" xfId="0" applyNumberFormat="1" applyFont="1" applyFill="1" applyBorder="1"/>
    <xf numFmtId="41" fontId="2" fillId="2" borderId="5" xfId="0" applyNumberFormat="1" applyFont="1" applyFill="1" applyBorder="1" applyAlignment="1">
      <alignment horizontal="center"/>
    </xf>
    <xf numFmtId="0" fontId="2" fillId="0" borderId="0" xfId="0" applyFont="1" applyAlignment="1">
      <alignment horizontal="center" wrapText="1"/>
    </xf>
    <xf numFmtId="0" fontId="2" fillId="0" borderId="0" xfId="0" applyFont="1" applyAlignment="1">
      <alignment horizontal="center" vertical="center"/>
    </xf>
    <xf numFmtId="0" fontId="2" fillId="0" borderId="0" xfId="0" applyFont="1" applyAlignment="1">
      <alignment horizontal="right" vertical="center" wrapText="1"/>
    </xf>
    <xf numFmtId="0" fontId="2" fillId="0" borderId="0" xfId="0" applyFont="1" applyAlignment="1">
      <alignment horizontal="right" vertical="center"/>
    </xf>
    <xf numFmtId="0" fontId="2" fillId="3" borderId="0" xfId="0" applyFont="1" applyFill="1" applyAlignment="1">
      <alignment horizontal="center" vertical="center"/>
    </xf>
    <xf numFmtId="43" fontId="2" fillId="0" borderId="0" xfId="0" applyNumberFormat="1" applyFont="1"/>
    <xf numFmtId="0" fontId="1" fillId="3" borderId="0" xfId="0" applyFont="1" applyFill="1"/>
    <xf numFmtId="10" fontId="0" fillId="0" borderId="0" xfId="0" applyNumberFormat="1"/>
    <xf numFmtId="168" fontId="2" fillId="2" borderId="5" xfId="0" applyNumberFormat="1" applyFont="1" applyFill="1" applyBorder="1" applyAlignment="1">
      <alignment horizontal="center"/>
    </xf>
    <xf numFmtId="169" fontId="1" fillId="0" borderId="0" xfId="0" applyNumberFormat="1" applyFont="1" applyAlignment="1">
      <alignment horizontal="center"/>
    </xf>
    <xf numFmtId="44" fontId="1" fillId="0" borderId="0" xfId="0" applyNumberFormat="1" applyFont="1"/>
    <xf numFmtId="9" fontId="8" fillId="0" borderId="0" xfId="0" applyNumberFormat="1" applyFont="1"/>
    <xf numFmtId="41" fontId="1" fillId="0" borderId="0" xfId="0" applyNumberFormat="1" applyFont="1" applyAlignment="1">
      <alignment vertical="center" wrapText="1"/>
    </xf>
    <xf numFmtId="0" fontId="2" fillId="0" borderId="14" xfId="0" applyFont="1" applyBorder="1" applyAlignment="1">
      <alignment horizontal="center"/>
    </xf>
    <xf numFmtId="170" fontId="1" fillId="0" borderId="0" xfId="0" applyNumberFormat="1" applyFont="1"/>
    <xf numFmtId="0" fontId="2" fillId="4" borderId="0" xfId="0" applyFont="1" applyFill="1" applyAlignment="1">
      <alignment horizontal="center"/>
    </xf>
    <xf numFmtId="10" fontId="1" fillId="3" borderId="0" xfId="2" applyNumberFormat="1" applyFont="1" applyFill="1" applyBorder="1" applyAlignment="1"/>
    <xf numFmtId="10" fontId="1" fillId="3" borderId="0" xfId="2" applyNumberFormat="1" applyFont="1" applyFill="1" applyAlignment="1"/>
    <xf numFmtId="167" fontId="2" fillId="3" borderId="0" xfId="0" applyNumberFormat="1" applyFont="1" applyFill="1" applyAlignment="1">
      <alignment wrapText="1"/>
    </xf>
    <xf numFmtId="167" fontId="2" fillId="3" borderId="0" xfId="0" applyNumberFormat="1" applyFont="1" applyFill="1"/>
    <xf numFmtId="167" fontId="2" fillId="3" borderId="0" xfId="0" applyNumberFormat="1" applyFont="1" applyFill="1" applyAlignment="1">
      <alignment horizontal="center"/>
    </xf>
    <xf numFmtId="0" fontId="7" fillId="3" borderId="0" xfId="0" applyFont="1" applyFill="1"/>
    <xf numFmtId="0" fontId="7" fillId="3" borderId="0" xfId="0" applyFont="1" applyFill="1" applyAlignment="1">
      <alignment horizontal="right"/>
    </xf>
    <xf numFmtId="42" fontId="1" fillId="3" borderId="0" xfId="0" applyNumberFormat="1" applyFont="1" applyFill="1"/>
    <xf numFmtId="41" fontId="1" fillId="0" borderId="15" xfId="0" applyNumberFormat="1" applyFont="1" applyBorder="1"/>
    <xf numFmtId="0" fontId="2" fillId="0" borderId="15" xfId="0" applyFont="1" applyBorder="1"/>
    <xf numFmtId="0" fontId="1" fillId="0" borderId="15" xfId="0" applyFont="1" applyBorder="1"/>
    <xf numFmtId="0" fontId="2" fillId="4" borderId="0" xfId="0" applyFont="1" applyFill="1" applyAlignment="1">
      <alignment horizontal="center" vertical="center"/>
    </xf>
    <xf numFmtId="0" fontId="1" fillId="4" borderId="0" xfId="0" applyFont="1" applyFill="1" applyAlignment="1">
      <alignment horizontal="center"/>
    </xf>
    <xf numFmtId="10" fontId="1" fillId="3" borderId="0" xfId="2" applyNumberFormat="1" applyFont="1" applyFill="1" applyAlignment="1">
      <alignment horizontal="center"/>
    </xf>
    <xf numFmtId="10" fontId="1" fillId="3" borderId="0" xfId="2" applyNumberFormat="1" applyFont="1" applyFill="1" applyBorder="1" applyAlignment="1">
      <alignment horizontal="center"/>
    </xf>
    <xf numFmtId="41" fontId="1" fillId="3" borderId="0" xfId="0" applyNumberFormat="1" applyFont="1" applyFill="1"/>
    <xf numFmtId="0" fontId="2" fillId="2" borderId="0" xfId="0" applyFont="1" applyFill="1"/>
    <xf numFmtId="0" fontId="2" fillId="2" borderId="14" xfId="0" applyFont="1" applyFill="1" applyBorder="1"/>
    <xf numFmtId="0" fontId="9" fillId="0" borderId="0" xfId="0" applyFont="1"/>
    <xf numFmtId="41" fontId="2" fillId="3" borderId="0" xfId="0" applyNumberFormat="1" applyFont="1" applyFill="1" applyAlignment="1">
      <alignment wrapText="1"/>
    </xf>
    <xf numFmtId="0" fontId="13" fillId="7" borderId="18" xfId="0" applyFont="1" applyFill="1" applyBorder="1" applyAlignment="1">
      <alignment vertical="center" wrapText="1"/>
    </xf>
    <xf numFmtId="0" fontId="16" fillId="7" borderId="18" xfId="0" applyFont="1" applyFill="1" applyBorder="1" applyAlignment="1">
      <alignment vertical="center" wrapText="1"/>
    </xf>
    <xf numFmtId="0" fontId="15" fillId="8" borderId="16" xfId="0" applyFont="1" applyFill="1" applyBorder="1" applyAlignment="1">
      <alignment vertical="center" wrapText="1"/>
    </xf>
    <xf numFmtId="0" fontId="17" fillId="7" borderId="17" xfId="0" applyFont="1" applyFill="1" applyBorder="1" applyAlignment="1">
      <alignment vertical="center" wrapText="1"/>
    </xf>
    <xf numFmtId="0" fontId="0" fillId="10" borderId="0" xfId="0" applyFill="1"/>
    <xf numFmtId="0" fontId="10" fillId="10" borderId="9" xfId="0" applyFont="1" applyFill="1" applyBorder="1"/>
    <xf numFmtId="0" fontId="0" fillId="10" borderId="10" xfId="0" applyFill="1" applyBorder="1"/>
    <xf numFmtId="0" fontId="0" fillId="0" borderId="9" xfId="0" applyBorder="1"/>
    <xf numFmtId="0" fontId="0" fillId="0" borderId="10" xfId="0" applyBorder="1"/>
    <xf numFmtId="10" fontId="7" fillId="11" borderId="0" xfId="0" applyNumberFormat="1" applyFont="1" applyFill="1"/>
    <xf numFmtId="41" fontId="1" fillId="11" borderId="0" xfId="0" applyNumberFormat="1" applyFont="1" applyFill="1"/>
    <xf numFmtId="167" fontId="2" fillId="11" borderId="0" xfId="0" applyNumberFormat="1" applyFont="1" applyFill="1"/>
    <xf numFmtId="41" fontId="2" fillId="11" borderId="0" xfId="0" applyNumberFormat="1" applyFont="1" applyFill="1" applyAlignment="1">
      <alignment wrapText="1"/>
    </xf>
    <xf numFmtId="10" fontId="2" fillId="11" borderId="0" xfId="0" applyNumberFormat="1" applyFont="1" applyFill="1"/>
    <xf numFmtId="41" fontId="2" fillId="11" borderId="4" xfId="0" applyNumberFormat="1" applyFont="1" applyFill="1" applyBorder="1"/>
    <xf numFmtId="167" fontId="2" fillId="11" borderId="4" xfId="0" applyNumberFormat="1" applyFont="1" applyFill="1" applyBorder="1" applyAlignment="1">
      <alignment horizontal="center"/>
    </xf>
    <xf numFmtId="167" fontId="2" fillId="11" borderId="5" xfId="0" applyNumberFormat="1" applyFont="1" applyFill="1" applyBorder="1" applyAlignment="1">
      <alignment horizontal="center"/>
    </xf>
    <xf numFmtId="167" fontId="2" fillId="11" borderId="0" xfId="0" applyNumberFormat="1" applyFont="1" applyFill="1" applyAlignment="1">
      <alignment horizontal="center"/>
    </xf>
    <xf numFmtId="41" fontId="2" fillId="11" borderId="0" xfId="0" applyNumberFormat="1" applyFont="1" applyFill="1"/>
    <xf numFmtId="0" fontId="1" fillId="11" borderId="0" xfId="0" applyFont="1" applyFill="1"/>
    <xf numFmtId="0" fontId="1" fillId="11" borderId="14" xfId="0" applyFont="1" applyFill="1" applyBorder="1"/>
    <xf numFmtId="10" fontId="1" fillId="11" borderId="0" xfId="0" applyNumberFormat="1" applyFont="1" applyFill="1"/>
    <xf numFmtId="167" fontId="1" fillId="11" borderId="0" xfId="0" applyNumberFormat="1" applyFont="1" applyFill="1"/>
    <xf numFmtId="0" fontId="19" fillId="3" borderId="0" xfId="0" applyFont="1" applyFill="1" applyAlignment="1">
      <alignment horizontal="right"/>
    </xf>
    <xf numFmtId="41" fontId="1" fillId="11" borderId="0" xfId="0" applyNumberFormat="1" applyFont="1" applyFill="1" applyAlignment="1">
      <alignment horizontal="center"/>
    </xf>
    <xf numFmtId="41" fontId="2" fillId="11" borderId="1" xfId="0" applyNumberFormat="1" applyFont="1" applyFill="1" applyBorder="1" applyAlignment="1">
      <alignment horizontal="center"/>
    </xf>
    <xf numFmtId="9" fontId="1" fillId="3" borderId="0" xfId="0" applyNumberFormat="1" applyFont="1" applyFill="1"/>
    <xf numFmtId="0" fontId="2" fillId="0" borderId="0" xfId="0" applyFont="1" applyAlignment="1">
      <alignment horizontal="center"/>
    </xf>
    <xf numFmtId="0" fontId="2" fillId="0" borderId="0" xfId="0" applyFont="1" applyAlignment="1">
      <alignment horizontal="right"/>
    </xf>
    <xf numFmtId="5" fontId="1" fillId="11" borderId="10" xfId="0" applyNumberFormat="1" applyFont="1" applyFill="1" applyBorder="1"/>
    <xf numFmtId="5" fontId="1" fillId="11" borderId="11" xfId="0" applyNumberFormat="1" applyFont="1" applyFill="1" applyBorder="1"/>
    <xf numFmtId="5" fontId="2" fillId="11" borderId="13" xfId="0" applyNumberFormat="1" applyFont="1" applyFill="1" applyBorder="1"/>
    <xf numFmtId="5" fontId="1" fillId="0" borderId="10" xfId="0" applyNumberFormat="1" applyFont="1" applyBorder="1"/>
    <xf numFmtId="0" fontId="2" fillId="0" borderId="10" xfId="0" applyFont="1" applyBorder="1"/>
    <xf numFmtId="6" fontId="1" fillId="0" borderId="0" xfId="0" applyNumberFormat="1" applyFont="1"/>
    <xf numFmtId="6" fontId="1" fillId="0" borderId="0" xfId="0" applyNumberFormat="1" applyFont="1" applyAlignment="1">
      <alignment horizontal="right"/>
    </xf>
    <xf numFmtId="0" fontId="2" fillId="0" borderId="3" xfId="0" applyFont="1" applyBorder="1" applyAlignment="1">
      <alignment horizontal="right"/>
    </xf>
    <xf numFmtId="171" fontId="1" fillId="0" borderId="0" xfId="0" applyNumberFormat="1" applyFont="1"/>
    <xf numFmtId="5" fontId="1" fillId="0" borderId="0" xfId="0" applyNumberFormat="1" applyFont="1"/>
    <xf numFmtId="171" fontId="1" fillId="0" borderId="0" xfId="0" applyNumberFormat="1" applyFont="1" applyAlignment="1">
      <alignment horizontal="right"/>
    </xf>
    <xf numFmtId="5" fontId="2" fillId="0" borderId="0" xfId="0" applyNumberFormat="1" applyFont="1"/>
    <xf numFmtId="168" fontId="2" fillId="11" borderId="5" xfId="0" applyNumberFormat="1" applyFont="1" applyFill="1" applyBorder="1" applyAlignment="1">
      <alignment horizontal="center"/>
    </xf>
    <xf numFmtId="41" fontId="2" fillId="11" borderId="5" xfId="0" applyNumberFormat="1" applyFont="1" applyFill="1" applyBorder="1" applyAlignment="1">
      <alignment horizontal="center"/>
    </xf>
    <xf numFmtId="41" fontId="2" fillId="11" borderId="5" xfId="0" applyNumberFormat="1" applyFont="1" applyFill="1" applyBorder="1"/>
    <xf numFmtId="43" fontId="1" fillId="11" borderId="0" xfId="1" applyFont="1" applyFill="1"/>
    <xf numFmtId="0" fontId="15" fillId="6" borderId="16" xfId="0" applyFont="1" applyFill="1" applyBorder="1" applyAlignment="1">
      <alignment vertical="center" wrapText="1"/>
    </xf>
    <xf numFmtId="0" fontId="13" fillId="7" borderId="17" xfId="0" applyFont="1" applyFill="1" applyBorder="1" applyAlignment="1">
      <alignment vertical="center" wrapText="1"/>
    </xf>
    <xf numFmtId="0" fontId="1" fillId="10" borderId="0" xfId="0" applyFont="1" applyFill="1"/>
    <xf numFmtId="0" fontId="15" fillId="9" borderId="16" xfId="0" applyFont="1" applyFill="1" applyBorder="1" applyAlignment="1">
      <alignment vertical="center" wrapText="1"/>
    </xf>
    <xf numFmtId="0" fontId="20" fillId="0" borderId="12" xfId="0" applyFont="1" applyBorder="1"/>
    <xf numFmtId="9" fontId="1" fillId="3" borderId="9" xfId="2" applyFont="1" applyFill="1" applyBorder="1"/>
    <xf numFmtId="0" fontId="11" fillId="0" borderId="10" xfId="0" applyFont="1" applyBorder="1" applyAlignment="1">
      <alignment horizontal="left" vertical="center"/>
    </xf>
    <xf numFmtId="0" fontId="28" fillId="0" borderId="21" xfId="0" applyFont="1" applyBorder="1"/>
    <xf numFmtId="0" fontId="24" fillId="10" borderId="0" xfId="0" applyFont="1" applyFill="1" applyAlignment="1">
      <alignment horizontal="center" wrapText="1"/>
    </xf>
    <xf numFmtId="0" fontId="0" fillId="10" borderId="0" xfId="0" applyFill="1" applyAlignment="1">
      <alignment horizontal="center" wrapText="1"/>
    </xf>
    <xf numFmtId="0" fontId="0" fillId="10" borderId="22" xfId="0" applyFill="1" applyBorder="1"/>
    <xf numFmtId="0" fontId="0" fillId="10" borderId="22" xfId="0" applyFill="1" applyBorder="1" applyAlignment="1">
      <alignment horizontal="center" wrapText="1"/>
    </xf>
    <xf numFmtId="0" fontId="24" fillId="10" borderId="21" xfId="0" applyFont="1" applyFill="1" applyBorder="1" applyAlignment="1">
      <alignment horizontal="center" wrapText="1"/>
    </xf>
    <xf numFmtId="0" fontId="17" fillId="0" borderId="0" xfId="0" applyFont="1" applyAlignment="1">
      <alignment vertical="center" wrapText="1"/>
    </xf>
    <xf numFmtId="0" fontId="14" fillId="5" borderId="9"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0" xfId="0" applyFont="1" applyFill="1" applyBorder="1" applyAlignment="1">
      <alignment horizontal="center" vertical="center" wrapText="1"/>
    </xf>
    <xf numFmtId="0" fontId="23" fillId="0" borderId="20" xfId="0" applyFont="1" applyBorder="1" applyAlignment="1">
      <alignment horizontal="center" wrapText="1"/>
    </xf>
    <xf numFmtId="0" fontId="0" fillId="0" borderId="15" xfId="0" applyBorder="1" applyAlignment="1">
      <alignment horizontal="center"/>
    </xf>
    <xf numFmtId="0" fontId="0" fillId="0" borderId="19" xfId="0" applyBorder="1" applyAlignment="1">
      <alignment horizontal="center"/>
    </xf>
    <xf numFmtId="0" fontId="24" fillId="10" borderId="0" xfId="0" applyFont="1" applyFill="1" applyAlignment="1">
      <alignment horizontal="center" wrapText="1"/>
    </xf>
    <xf numFmtId="0" fontId="0" fillId="10" borderId="0" xfId="0" applyFill="1" applyAlignment="1">
      <alignment horizontal="center" wrapText="1"/>
    </xf>
    <xf numFmtId="0" fontId="0" fillId="10" borderId="22" xfId="0" applyFill="1" applyBorder="1" applyAlignment="1">
      <alignment horizontal="center" wrapText="1"/>
    </xf>
    <xf numFmtId="0" fontId="25" fillId="0" borderId="15" xfId="0" applyFont="1" applyBorder="1" applyAlignment="1">
      <alignment horizontal="left" wrapText="1"/>
    </xf>
    <xf numFmtId="0" fontId="27" fillId="0" borderId="15" xfId="0" applyFont="1" applyBorder="1" applyAlignment="1">
      <alignment horizontal="left" wrapText="1"/>
    </xf>
    <xf numFmtId="0" fontId="18" fillId="0" borderId="0" xfId="0" applyFont="1" applyAlignment="1">
      <alignment horizontal="left"/>
    </xf>
    <xf numFmtId="0" fontId="2" fillId="0" borderId="0" xfId="0" applyFont="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2E7D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2143125</xdr:colOff>
      <xdr:row>1</xdr:row>
      <xdr:rowOff>114300</xdr:rowOff>
    </xdr:from>
    <xdr:to>
      <xdr:col>5</xdr:col>
      <xdr:colOff>3352800</xdr:colOff>
      <xdr:row>2</xdr:row>
      <xdr:rowOff>19050</xdr:rowOff>
    </xdr:to>
    <xdr:pic>
      <xdr:nvPicPr>
        <xdr:cNvPr id="2" name="Picture 1">
          <a:extLst>
            <a:ext uri="{FF2B5EF4-FFF2-40B4-BE49-F238E27FC236}">
              <a16:creationId xmlns:a16="http://schemas.microsoft.com/office/drawing/2014/main" id="{48648661-98F6-D41C-CC32-418CB407FD57}"/>
            </a:ext>
          </a:extLst>
        </xdr:cNvPr>
        <xdr:cNvPicPr>
          <a:picLocks noChangeAspect="1"/>
        </xdr:cNvPicPr>
      </xdr:nvPicPr>
      <xdr:blipFill>
        <a:blip xmlns:r="http://schemas.openxmlformats.org/officeDocument/2006/relationships" r:embed="rId1"/>
        <a:stretch>
          <a:fillRect/>
        </a:stretch>
      </xdr:blipFill>
      <xdr:spPr>
        <a:xfrm>
          <a:off x="13696950" y="752475"/>
          <a:ext cx="1209675" cy="352425"/>
        </a:xfrm>
        <a:prstGeom prst="rect">
          <a:avLst/>
        </a:prstGeom>
      </xdr:spPr>
    </xdr:pic>
    <xdr:clientData/>
  </xdr:twoCellAnchor>
  <xdr:twoCellAnchor editAs="oneCell">
    <xdr:from>
      <xdr:col>5</xdr:col>
      <xdr:colOff>876300</xdr:colOff>
      <xdr:row>1</xdr:row>
      <xdr:rowOff>38100</xdr:rowOff>
    </xdr:from>
    <xdr:to>
      <xdr:col>5</xdr:col>
      <xdr:colOff>2019300</xdr:colOff>
      <xdr:row>2</xdr:row>
      <xdr:rowOff>120650</xdr:rowOff>
    </xdr:to>
    <xdr:pic>
      <xdr:nvPicPr>
        <xdr:cNvPr id="6" name="Picture 5">
          <a:extLst>
            <a:ext uri="{FF2B5EF4-FFF2-40B4-BE49-F238E27FC236}">
              <a16:creationId xmlns:a16="http://schemas.microsoft.com/office/drawing/2014/main" id="{FCD172FC-07CD-A23C-9DE7-7CB3AD72A734}"/>
            </a:ext>
            <a:ext uri="{147F2762-F138-4A5C-976F-8EAC2B608ADB}">
              <a16:predDERef xmlns:a16="http://schemas.microsoft.com/office/drawing/2014/main" pred="{48648661-98F6-D41C-CC32-418CB407FD57}"/>
            </a:ext>
          </a:extLst>
        </xdr:cNvPr>
        <xdr:cNvPicPr>
          <a:picLocks noChangeAspect="1"/>
        </xdr:cNvPicPr>
      </xdr:nvPicPr>
      <xdr:blipFill>
        <a:blip xmlns:r="http://schemas.openxmlformats.org/officeDocument/2006/relationships" r:embed="rId2"/>
        <a:srcRect t="9231" b="4616"/>
        <a:stretch>
          <a:fillRect/>
        </a:stretch>
      </xdr:blipFill>
      <xdr:spPr>
        <a:xfrm>
          <a:off x="12430125" y="676275"/>
          <a:ext cx="1143000" cy="53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C78A4-0488-4F82-B7FC-E225063E521D}">
  <dimension ref="A1:F26"/>
  <sheetViews>
    <sheetView tabSelected="1" zoomScale="90" zoomScaleNormal="90" workbookViewId="0">
      <selection activeCell="D19" sqref="D19"/>
    </sheetView>
  </sheetViews>
  <sheetFormatPr defaultRowHeight="14.45"/>
  <cols>
    <col min="1" max="1" width="3.42578125" style="110" customWidth="1"/>
    <col min="2" max="2" width="84.140625" customWidth="1"/>
    <col min="3" max="3" width="5" customWidth="1"/>
    <col min="4" max="4" width="74.85546875" customWidth="1"/>
    <col min="5" max="5" width="5.85546875" customWidth="1"/>
    <col min="6" max="6" width="51.42578125" customWidth="1"/>
  </cols>
  <sheetData>
    <row r="1" spans="2:6" ht="50.25" customHeight="1">
      <c r="B1" s="174" t="s">
        <v>0</v>
      </c>
      <c r="C1" s="175"/>
      <c r="D1" s="175"/>
      <c r="E1" s="175"/>
      <c r="F1" s="175"/>
    </row>
    <row r="2" spans="2:6" ht="35.1">
      <c r="B2" s="158" t="s">
        <v>1</v>
      </c>
      <c r="C2" s="110"/>
      <c r="D2" s="110"/>
      <c r="E2" s="110"/>
      <c r="F2" s="157"/>
    </row>
    <row r="3" spans="2:6">
      <c r="B3" s="111"/>
      <c r="C3" s="110"/>
      <c r="D3" s="110"/>
      <c r="E3" s="110"/>
      <c r="F3" s="112"/>
    </row>
    <row r="4" spans="2:6" ht="70.5" customHeight="1">
      <c r="B4" s="165" t="s">
        <v>2</v>
      </c>
      <c r="C4" s="166"/>
      <c r="D4" s="166"/>
      <c r="E4" s="166"/>
      <c r="F4" s="167"/>
    </row>
    <row r="5" spans="2:6">
      <c r="B5" s="113"/>
      <c r="C5" s="110"/>
      <c r="E5" s="110"/>
      <c r="F5" s="114"/>
    </row>
    <row r="6" spans="2:6" ht="15" thickBot="1">
      <c r="B6" s="151" t="s">
        <v>3</v>
      </c>
      <c r="C6" s="153"/>
      <c r="D6" s="108" t="s">
        <v>4</v>
      </c>
      <c r="E6" s="153"/>
      <c r="F6" s="154" t="s">
        <v>5</v>
      </c>
    </row>
    <row r="7" spans="2:6" ht="50.1">
      <c r="B7" s="106" t="s">
        <v>6</v>
      </c>
      <c r="C7" s="153"/>
      <c r="D7" s="106" t="s">
        <v>7</v>
      </c>
      <c r="E7" s="153"/>
      <c r="F7" s="106" t="s">
        <v>8</v>
      </c>
    </row>
    <row r="8" spans="2:6">
      <c r="B8" s="107" t="s">
        <v>9</v>
      </c>
      <c r="C8" s="153"/>
      <c r="D8" s="107" t="s">
        <v>10</v>
      </c>
      <c r="E8" s="153"/>
      <c r="F8" s="107" t="s">
        <v>11</v>
      </c>
    </row>
    <row r="9" spans="2:6" ht="24.95">
      <c r="B9" s="106" t="s">
        <v>12</v>
      </c>
      <c r="C9" s="153"/>
      <c r="D9" s="106" t="s">
        <v>13</v>
      </c>
      <c r="E9" s="153"/>
      <c r="F9" s="106" t="s">
        <v>14</v>
      </c>
    </row>
    <row r="10" spans="2:6">
      <c r="B10" s="107" t="s">
        <v>15</v>
      </c>
      <c r="C10" s="153"/>
      <c r="D10" s="107" t="s">
        <v>16</v>
      </c>
      <c r="E10" s="153"/>
      <c r="F10" s="107" t="s">
        <v>17</v>
      </c>
    </row>
    <row r="11" spans="2:6" ht="37.5">
      <c r="B11" s="106" t="s">
        <v>18</v>
      </c>
      <c r="C11" s="153"/>
      <c r="D11" s="106" t="s">
        <v>19</v>
      </c>
      <c r="E11" s="153"/>
      <c r="F11" s="106" t="s">
        <v>20</v>
      </c>
    </row>
    <row r="12" spans="2:6">
      <c r="B12" s="107" t="s">
        <v>21</v>
      </c>
      <c r="C12" s="153"/>
      <c r="D12" s="107" t="s">
        <v>22</v>
      </c>
      <c r="E12" s="153"/>
      <c r="F12" s="107" t="s">
        <v>23</v>
      </c>
    </row>
    <row r="13" spans="2:6" ht="75.599999999999994">
      <c r="B13" s="106" t="s">
        <v>24</v>
      </c>
      <c r="C13" s="153"/>
      <c r="D13" s="106" t="s">
        <v>25</v>
      </c>
      <c r="E13" s="153"/>
      <c r="F13" s="106" t="s">
        <v>26</v>
      </c>
    </row>
    <row r="14" spans="2:6" ht="15">
      <c r="B14" s="107" t="s">
        <v>27</v>
      </c>
      <c r="C14" s="153"/>
      <c r="D14" s="107" t="s">
        <v>28</v>
      </c>
      <c r="E14" s="153"/>
      <c r="F14" s="107" t="s">
        <v>29</v>
      </c>
    </row>
    <row r="15" spans="2:6" ht="60">
      <c r="B15" s="106" t="s">
        <v>30</v>
      </c>
      <c r="C15" s="153"/>
      <c r="D15" s="152" t="s">
        <v>31</v>
      </c>
      <c r="E15" s="153"/>
      <c r="F15" s="106" t="s">
        <v>32</v>
      </c>
    </row>
    <row r="16" spans="2:6" ht="15">
      <c r="B16" s="107" t="s">
        <v>33</v>
      </c>
      <c r="C16" s="110"/>
      <c r="D16" s="164"/>
      <c r="E16" s="110"/>
      <c r="F16" s="107" t="s">
        <v>34</v>
      </c>
    </row>
    <row r="17" spans="2:6" ht="36">
      <c r="B17" s="106" t="s">
        <v>35</v>
      </c>
      <c r="C17" s="110"/>
      <c r="D17" s="110"/>
      <c r="E17" s="110"/>
      <c r="F17" s="106" t="s">
        <v>36</v>
      </c>
    </row>
    <row r="18" spans="2:6" ht="15">
      <c r="B18" s="107" t="s">
        <v>37</v>
      </c>
      <c r="C18" s="110"/>
      <c r="D18" s="110"/>
      <c r="E18" s="110"/>
      <c r="F18" s="107" t="s">
        <v>38</v>
      </c>
    </row>
    <row r="19" spans="2:6" ht="63" thickBot="1">
      <c r="B19" s="106" t="s">
        <v>39</v>
      </c>
      <c r="C19" s="110"/>
      <c r="D19" s="110"/>
      <c r="E19" s="110"/>
      <c r="F19" s="152" t="s">
        <v>40</v>
      </c>
    </row>
    <row r="20" spans="2:6">
      <c r="B20" s="107" t="s">
        <v>41</v>
      </c>
      <c r="C20" s="110"/>
      <c r="D20" s="110"/>
      <c r="E20" s="110"/>
      <c r="F20" s="112"/>
    </row>
    <row r="21" spans="2:6" ht="24.95">
      <c r="B21" s="106" t="s">
        <v>42</v>
      </c>
      <c r="C21" s="110"/>
      <c r="D21" s="110"/>
      <c r="E21" s="110"/>
      <c r="F21" s="161"/>
    </row>
    <row r="22" spans="2:6">
      <c r="B22" s="107" t="s">
        <v>43</v>
      </c>
      <c r="C22" s="110"/>
      <c r="D22" s="110"/>
      <c r="E22" s="110"/>
      <c r="F22" s="161"/>
    </row>
    <row r="23" spans="2:6" ht="37.5">
      <c r="B23" s="106" t="s">
        <v>44</v>
      </c>
      <c r="C23" s="110"/>
      <c r="D23" s="171"/>
      <c r="E23" s="172"/>
      <c r="F23" s="173"/>
    </row>
    <row r="24" spans="2:6">
      <c r="B24" s="109"/>
      <c r="C24" s="110"/>
      <c r="D24" s="159"/>
      <c r="E24" s="160"/>
      <c r="F24" s="162"/>
    </row>
    <row r="25" spans="2:6">
      <c r="B25" s="163"/>
      <c r="C25" s="159"/>
      <c r="D25" s="159"/>
      <c r="E25" s="160"/>
      <c r="F25" s="162"/>
    </row>
    <row r="26" spans="2:6" ht="36" customHeight="1">
      <c r="B26" s="168" t="s">
        <v>45</v>
      </c>
      <c r="C26" s="169"/>
      <c r="D26" s="169"/>
      <c r="E26" s="169"/>
      <c r="F26" s="170"/>
    </row>
  </sheetData>
  <mergeCells count="4">
    <mergeCell ref="B4:F4"/>
    <mergeCell ref="B26:F26"/>
    <mergeCell ref="D23:F23"/>
    <mergeCell ref="B1:F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8"/>
  <sheetViews>
    <sheetView zoomScaleNormal="100" workbookViewId="0">
      <pane xSplit="2" ySplit="8" topLeftCell="C9" activePane="bottomRight" state="frozen"/>
      <selection pane="bottomRight" activeCell="E7" sqref="E7"/>
      <selection pane="bottomLeft" activeCell="A10" sqref="A10"/>
      <selection pane="topRight" activeCell="D1" sqref="D1"/>
    </sheetView>
  </sheetViews>
  <sheetFormatPr defaultColWidth="9.140625" defaultRowHeight="12.75" customHeight="1"/>
  <cols>
    <col min="1" max="1" width="25.85546875" style="1" bestFit="1" customWidth="1"/>
    <col min="2" max="2" width="32.140625" style="2" customWidth="1"/>
    <col min="3" max="3" width="7.85546875" style="2" bestFit="1" customWidth="1"/>
    <col min="4" max="4" width="20.140625" style="2" bestFit="1" customWidth="1"/>
    <col min="5" max="5" width="18.28515625" style="2" bestFit="1" customWidth="1"/>
    <col min="6" max="6" width="9.7109375" style="2" bestFit="1" customWidth="1"/>
    <col min="7" max="7" width="7.85546875" style="2" bestFit="1" customWidth="1"/>
    <col min="8" max="16384" width="9.140625" style="2"/>
  </cols>
  <sheetData>
    <row r="1" spans="1:7" ht="26.1">
      <c r="A1" s="105" t="s">
        <v>46</v>
      </c>
    </row>
    <row r="2" spans="1:7" ht="42" customHeight="1">
      <c r="A2" s="118" t="s">
        <v>47</v>
      </c>
      <c r="B2" s="11"/>
      <c r="C2" s="176" t="s">
        <v>48</v>
      </c>
      <c r="D2" s="176"/>
      <c r="E2" s="176"/>
      <c r="F2" s="176"/>
      <c r="G2" s="176"/>
    </row>
    <row r="3" spans="1:7" ht="12.75" customHeight="1">
      <c r="A3" s="94"/>
      <c r="B3" s="95"/>
      <c r="C3" s="95"/>
      <c r="D3" s="95"/>
      <c r="E3" s="95"/>
      <c r="F3" s="96"/>
      <c r="G3" s="96"/>
    </row>
    <row r="4" spans="1:7" ht="12.75" customHeight="1">
      <c r="B4" s="11"/>
      <c r="C4" s="11"/>
      <c r="D4" s="8"/>
      <c r="E4" s="8"/>
      <c r="F4" s="13"/>
    </row>
    <row r="5" spans="1:7" ht="12.75" customHeight="1">
      <c r="B5" s="11"/>
      <c r="C5" s="85" t="s">
        <v>49</v>
      </c>
      <c r="D5" s="90" t="s">
        <v>50</v>
      </c>
      <c r="E5" s="90" t="s">
        <v>51</v>
      </c>
      <c r="F5" s="13" t="s">
        <v>52</v>
      </c>
    </row>
    <row r="6" spans="1:7" s="8" customFormat="1" ht="12.75" customHeight="1">
      <c r="A6" s="4"/>
      <c r="B6" s="133"/>
      <c r="C6" s="133"/>
      <c r="D6" s="90" t="s">
        <v>53</v>
      </c>
      <c r="E6" s="90" t="s">
        <v>53</v>
      </c>
      <c r="F6" s="13" t="s">
        <v>54</v>
      </c>
    </row>
    <row r="7" spans="1:7" s="8" customFormat="1" ht="12.75" customHeight="1">
      <c r="A7" s="32"/>
      <c r="B7" s="134"/>
      <c r="C7" s="133"/>
      <c r="F7" s="13" t="s">
        <v>55</v>
      </c>
    </row>
    <row r="8" spans="1:7" ht="12.75" customHeight="1">
      <c r="A8" s="7"/>
      <c r="B8" s="134" t="s">
        <v>56</v>
      </c>
      <c r="C8" s="11"/>
      <c r="D8" s="90" t="s">
        <v>57</v>
      </c>
      <c r="E8" s="90" t="s">
        <v>57</v>
      </c>
      <c r="F8" s="26"/>
    </row>
    <row r="9" spans="1:7" ht="12.75" customHeight="1">
      <c r="B9" s="134"/>
      <c r="C9" s="11"/>
      <c r="D9" s="3"/>
      <c r="E9" s="3"/>
      <c r="F9" s="26"/>
    </row>
    <row r="10" spans="1:7" ht="12.75" customHeight="1">
      <c r="B10" s="134" t="s">
        <v>58</v>
      </c>
      <c r="C10" s="75">
        <v>0</v>
      </c>
      <c r="D10" s="90">
        <v>215000</v>
      </c>
      <c r="E10" s="90">
        <v>50000</v>
      </c>
      <c r="F10" s="124">
        <f>SUM(C10:E10)</f>
        <v>265000</v>
      </c>
    </row>
    <row r="11" spans="1:7" ht="12.75" customHeight="1">
      <c r="A11" s="2"/>
      <c r="F11" s="125"/>
    </row>
    <row r="12" spans="1:7" ht="12.75" customHeight="1">
      <c r="A12" s="34" t="s">
        <v>59</v>
      </c>
      <c r="B12" s="47" t="s">
        <v>60</v>
      </c>
      <c r="C12" s="5"/>
      <c r="D12" s="6"/>
      <c r="E12" s="6"/>
      <c r="F12" s="126"/>
      <c r="G12" s="83" t="s">
        <v>61</v>
      </c>
    </row>
    <row r="13" spans="1:7" ht="12.75" customHeight="1">
      <c r="A13" s="91" t="s">
        <v>62</v>
      </c>
      <c r="B13" s="92" t="s">
        <v>63</v>
      </c>
      <c r="C13" s="115">
        <f>100%-D13-E13</f>
        <v>0.8</v>
      </c>
      <c r="D13" s="86">
        <v>0.1</v>
      </c>
      <c r="E13" s="87">
        <v>0.1</v>
      </c>
      <c r="F13" s="119">
        <f>SUM(C13:E13)</f>
        <v>1</v>
      </c>
      <c r="G13" s="150">
        <f>F13-F13</f>
        <v>0</v>
      </c>
    </row>
    <row r="14" spans="1:7" ht="12.75" customHeight="1">
      <c r="A14" s="91" t="s">
        <v>64</v>
      </c>
      <c r="B14" s="92" t="s">
        <v>65</v>
      </c>
      <c r="C14" s="115">
        <f>100%-D14-E14</f>
        <v>0.2</v>
      </c>
      <c r="D14" s="86">
        <v>0.5</v>
      </c>
      <c r="E14" s="87">
        <v>0.3</v>
      </c>
      <c r="F14" s="119">
        <f t="shared" ref="F14:F15" si="0">SUM(C14:E14)</f>
        <v>1</v>
      </c>
      <c r="G14" s="150">
        <f t="shared" ref="G14:G16" si="1">F14-F14</f>
        <v>0</v>
      </c>
    </row>
    <row r="15" spans="1:7" ht="13.9" customHeight="1">
      <c r="A15" s="91" t="s">
        <v>66</v>
      </c>
      <c r="B15" s="92" t="s">
        <v>65</v>
      </c>
      <c r="C15" s="115"/>
      <c r="D15" s="86">
        <v>1</v>
      </c>
      <c r="E15" s="87"/>
      <c r="F15" s="119">
        <f t="shared" si="0"/>
        <v>1</v>
      </c>
      <c r="G15" s="150">
        <f t="shared" si="1"/>
        <v>0</v>
      </c>
    </row>
    <row r="16" spans="1:7" ht="12.75" customHeight="1">
      <c r="A16" s="17"/>
      <c r="B16" s="49"/>
      <c r="C16" s="62"/>
      <c r="D16" s="23"/>
      <c r="E16" s="23"/>
      <c r="F16" s="127"/>
      <c r="G16" s="150">
        <f t="shared" si="1"/>
        <v>0</v>
      </c>
    </row>
    <row r="17" spans="1:8" s="11" customFormat="1" ht="12.75" customHeight="1">
      <c r="A17" s="40"/>
      <c r="B17" s="50"/>
      <c r="C17" s="42"/>
      <c r="D17" s="42"/>
      <c r="E17" s="42"/>
      <c r="F17" s="42"/>
      <c r="G17" s="42"/>
    </row>
    <row r="18" spans="1:8" ht="12.75" customHeight="1">
      <c r="A18" s="12" t="s">
        <v>67</v>
      </c>
      <c r="B18" s="51"/>
      <c r="F18" s="116"/>
    </row>
    <row r="19" spans="1:8" ht="13.9" customHeight="1">
      <c r="A19" s="93">
        <v>75000</v>
      </c>
      <c r="B19" s="92" t="s">
        <v>68</v>
      </c>
      <c r="C19" s="116">
        <f t="shared" ref="C19:E21" si="2">$A19*C13</f>
        <v>60000</v>
      </c>
      <c r="D19" s="116">
        <f t="shared" si="2"/>
        <v>7500</v>
      </c>
      <c r="E19" s="116">
        <f t="shared" si="2"/>
        <v>7500</v>
      </c>
      <c r="F19" s="117">
        <f t="shared" ref="F19:F21" si="3">SUM(C19:E19)</f>
        <v>75000</v>
      </c>
      <c r="G19" s="150">
        <f>A19-F19</f>
        <v>0</v>
      </c>
    </row>
    <row r="20" spans="1:8" ht="13.9" customHeight="1">
      <c r="A20" s="93">
        <v>65000</v>
      </c>
      <c r="B20" s="92" t="s">
        <v>69</v>
      </c>
      <c r="C20" s="116">
        <f t="shared" si="2"/>
        <v>13000</v>
      </c>
      <c r="D20" s="116">
        <f t="shared" si="2"/>
        <v>32500</v>
      </c>
      <c r="E20" s="116">
        <f t="shared" si="2"/>
        <v>19500</v>
      </c>
      <c r="F20" s="117">
        <f t="shared" si="3"/>
        <v>65000</v>
      </c>
      <c r="G20" s="150">
        <f>A20-F20</f>
        <v>0</v>
      </c>
      <c r="H20" s="1"/>
    </row>
    <row r="21" spans="1:8" ht="12.95">
      <c r="A21" s="93">
        <v>65000</v>
      </c>
      <c r="B21" s="92" t="s">
        <v>70</v>
      </c>
      <c r="C21" s="116">
        <f t="shared" si="2"/>
        <v>0</v>
      </c>
      <c r="D21" s="116">
        <f t="shared" si="2"/>
        <v>65000</v>
      </c>
      <c r="E21" s="116">
        <f t="shared" si="2"/>
        <v>0</v>
      </c>
      <c r="F21" s="117">
        <f t="shared" si="3"/>
        <v>65000</v>
      </c>
      <c r="G21" s="150">
        <f>A21-F21</f>
        <v>0</v>
      </c>
      <c r="H21" s="1"/>
    </row>
    <row r="22" spans="1:8" ht="12.75" customHeight="1">
      <c r="A22" s="18"/>
      <c r="B22" s="52"/>
      <c r="C22" s="1"/>
      <c r="D22" s="1"/>
      <c r="E22" s="1"/>
      <c r="F22" s="124"/>
      <c r="G22" s="18"/>
      <c r="H22" s="1"/>
    </row>
    <row r="23" spans="1:8" ht="12.75" customHeight="1">
      <c r="A23" s="35">
        <f>SUM(A19:A22)</f>
        <v>205000</v>
      </c>
      <c r="B23" s="53" t="s">
        <v>71</v>
      </c>
      <c r="C23" s="21">
        <f>SUM(C19:C22)</f>
        <v>73000</v>
      </c>
      <c r="D23" s="21">
        <f>SUM(D19:D22)</f>
        <v>105000</v>
      </c>
      <c r="E23" s="21">
        <f>SUM(E19:E22)</f>
        <v>27000</v>
      </c>
      <c r="F23" s="120">
        <f>SUM(C23:E23)</f>
        <v>205000</v>
      </c>
      <c r="G23" s="39"/>
    </row>
    <row r="24" spans="1:8" ht="12.75" customHeight="1">
      <c r="A24" s="43"/>
      <c r="B24" s="54"/>
      <c r="C24" s="12"/>
      <c r="D24" s="12"/>
      <c r="E24" s="12"/>
      <c r="F24" s="14"/>
    </row>
    <row r="25" spans="1:8" ht="27" customHeight="1">
      <c r="B25" s="55" t="s">
        <v>72</v>
      </c>
      <c r="C25" s="88">
        <f>C23*0.15</f>
        <v>10950</v>
      </c>
      <c r="D25" s="89">
        <f>(D10*0.1)+8500</f>
        <v>30000</v>
      </c>
      <c r="E25" s="89">
        <f>(E10*0.1)+3000</f>
        <v>8000</v>
      </c>
      <c r="F25" s="128">
        <f>SUM(C25:E25)</f>
        <v>48950</v>
      </c>
    </row>
    <row r="26" spans="1:8" ht="12.75" customHeight="1">
      <c r="B26" s="55" t="s">
        <v>73</v>
      </c>
      <c r="C26" s="88"/>
      <c r="D26" s="89">
        <v>80000</v>
      </c>
      <c r="E26" s="89">
        <v>10000</v>
      </c>
      <c r="F26" s="128">
        <f t="shared" ref="F26:F27" si="4">SUM(C26:E26)</f>
        <v>90000</v>
      </c>
    </row>
    <row r="27" spans="1:8" ht="12.75" customHeight="1">
      <c r="B27" s="134" t="s">
        <v>74</v>
      </c>
      <c r="C27" s="89"/>
      <c r="D27" s="89"/>
      <c r="E27" s="89">
        <v>5000</v>
      </c>
      <c r="F27" s="128">
        <f t="shared" si="4"/>
        <v>5000</v>
      </c>
    </row>
    <row r="28" spans="1:8" ht="12.75" customHeight="1">
      <c r="B28" s="52"/>
      <c r="C28" s="59"/>
      <c r="D28" s="59"/>
      <c r="E28" s="59"/>
      <c r="F28" s="26"/>
    </row>
    <row r="29" spans="1:8" ht="26.1">
      <c r="A29" s="56"/>
      <c r="B29" s="57" t="s">
        <v>75</v>
      </c>
      <c r="C29" s="121">
        <f>C27+C26+C23+C25</f>
        <v>83950</v>
      </c>
      <c r="D29" s="121">
        <f>D27+D26+D23+D25</f>
        <v>215000</v>
      </c>
      <c r="E29" s="121">
        <f>E27+E26+E23+E25</f>
        <v>50000</v>
      </c>
      <c r="F29" s="120">
        <f>SUM(C29:E29)</f>
        <v>348950</v>
      </c>
      <c r="G29" s="56"/>
      <c r="H29"/>
    </row>
    <row r="30" spans="1:8" ht="12.75" customHeight="1">
      <c r="B30" s="52"/>
      <c r="C30" s="59"/>
      <c r="D30" s="60"/>
      <c r="E30" s="60"/>
      <c r="F30" s="26"/>
    </row>
    <row r="31" spans="1:8" ht="12.75" customHeight="1">
      <c r="A31" s="66"/>
      <c r="B31" s="67" t="s">
        <v>76</v>
      </c>
      <c r="C31" s="122">
        <f>C10-C29</f>
        <v>-83950</v>
      </c>
      <c r="D31" s="122">
        <f t="shared" ref="D31" si="5">D10-D29</f>
        <v>0</v>
      </c>
      <c r="E31" s="122">
        <f>E10-E29</f>
        <v>0</v>
      </c>
      <c r="F31" s="122">
        <f>F10-F29</f>
        <v>-83950</v>
      </c>
      <c r="G31" s="68"/>
    </row>
    <row r="32" spans="1:8" ht="12.75" customHeight="1">
      <c r="D32" s="1"/>
      <c r="E32" s="1"/>
    </row>
    <row r="33" spans="1:8" ht="12.75" customHeight="1">
      <c r="D33" s="1"/>
      <c r="E33" s="1"/>
    </row>
    <row r="34" spans="1:8" ht="12.95">
      <c r="D34" s="1"/>
      <c r="E34" s="1"/>
    </row>
    <row r="35" spans="1:8" ht="12.75" customHeight="1">
      <c r="D35" s="1"/>
      <c r="E35" s="1"/>
    </row>
    <row r="36" spans="1:8" ht="12.75" customHeight="1">
      <c r="A36" s="31"/>
      <c r="D36" s="1"/>
      <c r="E36" s="1"/>
    </row>
    <row r="37" spans="1:8" ht="12.75" customHeight="1">
      <c r="D37" s="1"/>
      <c r="E37" s="1"/>
    </row>
    <row r="38" spans="1:8" ht="12.75" customHeight="1">
      <c r="D38" s="1"/>
      <c r="E38" s="1"/>
    </row>
    <row r="39" spans="1:8" ht="12.75" customHeight="1">
      <c r="D39" s="1"/>
      <c r="E39" s="1"/>
    </row>
    <row r="40" spans="1:8" ht="12.75" customHeight="1">
      <c r="D40" s="1"/>
      <c r="E40" s="1"/>
    </row>
    <row r="41" spans="1:8" ht="12.75" customHeight="1">
      <c r="D41" s="1"/>
      <c r="E41" s="1"/>
    </row>
    <row r="42" spans="1:8" ht="12.75" customHeight="1">
      <c r="D42" s="1"/>
      <c r="E42" s="1"/>
    </row>
    <row r="43" spans="1:8" ht="12.75" customHeight="1">
      <c r="D43" s="1"/>
      <c r="E43" s="1"/>
    </row>
    <row r="44" spans="1:8" ht="12.75" customHeight="1">
      <c r="D44" s="1"/>
      <c r="E44" s="1"/>
    </row>
    <row r="45" spans="1:8" ht="12.75" customHeight="1">
      <c r="D45" s="1"/>
      <c r="E45" s="1"/>
    </row>
    <row r="46" spans="1:8" ht="12.75" customHeight="1">
      <c r="D46" s="1"/>
      <c r="E46" s="1"/>
      <c r="F46" s="1"/>
      <c r="G46" s="1"/>
      <c r="H46" s="1"/>
    </row>
    <row r="47" spans="1:8" ht="12.75" customHeight="1">
      <c r="D47" s="1"/>
      <c r="E47" s="1"/>
      <c r="F47" s="1"/>
      <c r="G47" s="1"/>
      <c r="H47" s="1"/>
    </row>
    <row r="48" spans="1:8" ht="12.75" customHeight="1">
      <c r="D48" s="1"/>
      <c r="E48" s="1"/>
      <c r="F48" s="1"/>
      <c r="G48" s="1"/>
      <c r="H48" s="1"/>
    </row>
    <row r="49" spans="4:8" ht="12.75" customHeight="1">
      <c r="D49" s="1"/>
      <c r="E49" s="1"/>
      <c r="F49" s="1"/>
      <c r="G49" s="1"/>
      <c r="H49" s="1"/>
    </row>
    <row r="50" spans="4:8" ht="12.75" customHeight="1">
      <c r="D50" s="1"/>
      <c r="E50" s="1"/>
      <c r="F50" s="1"/>
      <c r="G50" s="1"/>
      <c r="H50" s="1"/>
    </row>
    <row r="51" spans="4:8" ht="12.75" customHeight="1">
      <c r="D51" s="1"/>
      <c r="E51" s="1"/>
      <c r="F51" s="1"/>
      <c r="G51" s="1"/>
      <c r="H51" s="1"/>
    </row>
    <row r="52" spans="4:8" ht="12.75" customHeight="1">
      <c r="D52" s="1"/>
      <c r="E52" s="1"/>
      <c r="F52" s="1"/>
      <c r="G52" s="1"/>
      <c r="H52" s="1"/>
    </row>
    <row r="53" spans="4:8" ht="12.75" customHeight="1">
      <c r="D53" s="1"/>
      <c r="E53" s="1"/>
      <c r="F53" s="1"/>
      <c r="G53" s="1"/>
      <c r="H53" s="1"/>
    </row>
    <row r="54" spans="4:8" ht="12.75" customHeight="1">
      <c r="D54" s="1"/>
      <c r="E54" s="1"/>
      <c r="F54" s="1"/>
      <c r="G54" s="1"/>
      <c r="H54" s="1"/>
    </row>
    <row r="55" spans="4:8" ht="12.75" customHeight="1">
      <c r="D55" s="1"/>
      <c r="E55" s="1"/>
      <c r="F55" s="1"/>
      <c r="G55" s="1"/>
      <c r="H55" s="1"/>
    </row>
    <row r="56" spans="4:8" ht="12.75" customHeight="1">
      <c r="D56" s="1"/>
      <c r="E56" s="1"/>
      <c r="F56" s="1"/>
      <c r="G56" s="1"/>
      <c r="H56" s="1"/>
    </row>
    <row r="57" spans="4:8" ht="12.75" customHeight="1">
      <c r="D57" s="1"/>
      <c r="E57" s="1"/>
      <c r="F57" s="1"/>
      <c r="G57" s="1"/>
      <c r="H57" s="1"/>
    </row>
    <row r="58" spans="4:8" ht="12.75" customHeight="1">
      <c r="D58" s="1"/>
      <c r="E58" s="1"/>
      <c r="F58" s="1"/>
      <c r="G58" s="1"/>
      <c r="H58" s="1"/>
    </row>
    <row r="59" spans="4:8" ht="12.75" customHeight="1">
      <c r="D59" s="1"/>
      <c r="E59" s="1"/>
      <c r="F59" s="1"/>
      <c r="G59" s="1"/>
      <c r="H59" s="1"/>
    </row>
    <row r="60" spans="4:8" ht="12.75" customHeight="1">
      <c r="D60" s="1"/>
      <c r="E60" s="1"/>
      <c r="F60" s="1"/>
      <c r="G60" s="1"/>
      <c r="H60" s="1"/>
    </row>
    <row r="61" spans="4:8" ht="12.75" customHeight="1">
      <c r="D61" s="1"/>
      <c r="E61" s="1"/>
      <c r="F61" s="1"/>
      <c r="G61" s="1"/>
      <c r="H61" s="1"/>
    </row>
    <row r="62" spans="4:8" ht="12.75" customHeight="1">
      <c r="D62" s="1"/>
      <c r="E62" s="1"/>
      <c r="F62" s="1"/>
      <c r="G62" s="1"/>
      <c r="H62" s="1"/>
    </row>
    <row r="63" spans="4:8" ht="12.75" customHeight="1">
      <c r="D63" s="1"/>
      <c r="E63" s="1"/>
      <c r="F63" s="1"/>
      <c r="G63" s="1"/>
      <c r="H63" s="1"/>
    </row>
    <row r="64" spans="4:8" ht="12.75" customHeight="1">
      <c r="D64" s="1"/>
      <c r="E64" s="1"/>
      <c r="F64" s="1"/>
      <c r="G64" s="1"/>
      <c r="H64" s="1"/>
    </row>
    <row r="65" spans="4:8" ht="12.75" customHeight="1">
      <c r="D65" s="1"/>
      <c r="E65" s="1"/>
      <c r="F65" s="1"/>
      <c r="G65" s="1"/>
      <c r="H65" s="1"/>
    </row>
    <row r="66" spans="4:8" ht="12.75" customHeight="1">
      <c r="D66" s="1"/>
      <c r="E66" s="1"/>
      <c r="F66" s="1"/>
      <c r="G66" s="1"/>
      <c r="H66" s="1"/>
    </row>
    <row r="67" spans="4:8" ht="12.75" customHeight="1">
      <c r="D67" s="1"/>
      <c r="E67" s="1"/>
      <c r="F67" s="1"/>
      <c r="G67" s="1"/>
      <c r="H67" s="1"/>
    </row>
    <row r="68" spans="4:8" ht="12.75" customHeight="1">
      <c r="D68" s="1"/>
      <c r="E68" s="1"/>
      <c r="F68" s="1"/>
      <c r="G68" s="1"/>
      <c r="H68" s="1"/>
    </row>
    <row r="69" spans="4:8" ht="12.75" customHeight="1">
      <c r="D69" s="1"/>
      <c r="E69" s="1"/>
      <c r="F69" s="1"/>
      <c r="G69" s="1"/>
      <c r="H69" s="1"/>
    </row>
    <row r="70" spans="4:8" ht="12.75" customHeight="1">
      <c r="D70" s="1"/>
      <c r="E70" s="1"/>
      <c r="F70" s="1"/>
      <c r="G70" s="1"/>
      <c r="H70" s="1"/>
    </row>
    <row r="71" spans="4:8" ht="12.75" customHeight="1">
      <c r="D71" s="1"/>
      <c r="E71" s="1"/>
      <c r="F71" s="1"/>
      <c r="G71" s="1"/>
      <c r="H71" s="1"/>
    </row>
    <row r="72" spans="4:8" ht="12.75" customHeight="1">
      <c r="D72" s="1"/>
      <c r="E72" s="1"/>
      <c r="F72" s="1"/>
      <c r="G72" s="1"/>
      <c r="H72" s="1"/>
    </row>
    <row r="73" spans="4:8" ht="12.75" customHeight="1">
      <c r="D73" s="1"/>
      <c r="E73" s="1"/>
      <c r="F73" s="1"/>
      <c r="G73" s="1"/>
      <c r="H73" s="1"/>
    </row>
    <row r="74" spans="4:8" ht="12.75" customHeight="1">
      <c r="D74" s="1"/>
      <c r="E74" s="1"/>
      <c r="F74" s="1"/>
      <c r="G74" s="1"/>
      <c r="H74" s="1"/>
    </row>
    <row r="75" spans="4:8" ht="12.75" customHeight="1">
      <c r="D75" s="1"/>
      <c r="E75" s="1"/>
      <c r="F75" s="1"/>
      <c r="G75" s="1"/>
      <c r="H75" s="1"/>
    </row>
    <row r="76" spans="4:8" ht="12.75" customHeight="1">
      <c r="D76" s="1"/>
      <c r="E76" s="1"/>
      <c r="F76" s="1"/>
      <c r="G76" s="1"/>
      <c r="H76" s="1"/>
    </row>
    <row r="77" spans="4:8" ht="12.75" customHeight="1">
      <c r="D77" s="1"/>
      <c r="E77" s="1"/>
      <c r="F77" s="1"/>
      <c r="G77" s="1"/>
      <c r="H77" s="1"/>
    </row>
    <row r="78" spans="4:8" ht="12.75" customHeight="1">
      <c r="D78" s="1"/>
      <c r="E78" s="1"/>
      <c r="F78" s="1"/>
      <c r="G78" s="1"/>
      <c r="H78" s="1"/>
    </row>
    <row r="79" spans="4:8" ht="12.75" customHeight="1">
      <c r="D79" s="1"/>
      <c r="E79" s="1"/>
      <c r="F79" s="1"/>
      <c r="G79" s="1"/>
      <c r="H79" s="1"/>
    </row>
    <row r="80" spans="4:8" ht="12.75" customHeight="1">
      <c r="D80" s="1"/>
      <c r="E80" s="1"/>
      <c r="F80" s="1"/>
      <c r="G80" s="1"/>
      <c r="H80" s="1"/>
    </row>
    <row r="81" spans="4:8" ht="12.75" customHeight="1">
      <c r="D81" s="1"/>
      <c r="E81" s="1"/>
      <c r="F81" s="1"/>
      <c r="G81" s="1"/>
      <c r="H81" s="1"/>
    </row>
    <row r="82" spans="4:8" ht="12.75" customHeight="1">
      <c r="D82" s="1"/>
      <c r="E82" s="1"/>
      <c r="F82" s="1"/>
      <c r="G82" s="1"/>
      <c r="H82" s="1"/>
    </row>
    <row r="83" spans="4:8" ht="12.75" customHeight="1">
      <c r="D83" s="1"/>
      <c r="E83" s="1"/>
      <c r="F83" s="1"/>
      <c r="G83" s="1"/>
      <c r="H83" s="1"/>
    </row>
    <row r="84" spans="4:8" ht="12.75" customHeight="1">
      <c r="D84" s="1"/>
      <c r="E84" s="1"/>
      <c r="F84" s="1"/>
      <c r="G84" s="1"/>
      <c r="H84" s="1"/>
    </row>
    <row r="85" spans="4:8" ht="12.75" customHeight="1">
      <c r="D85" s="1"/>
      <c r="E85" s="1"/>
      <c r="F85" s="1"/>
      <c r="G85" s="1"/>
      <c r="H85" s="1"/>
    </row>
    <row r="86" spans="4:8" ht="12.75" customHeight="1">
      <c r="D86" s="1"/>
      <c r="E86" s="1"/>
      <c r="F86" s="1"/>
      <c r="G86" s="1"/>
      <c r="H86" s="1"/>
    </row>
    <row r="87" spans="4:8" ht="12.75" customHeight="1">
      <c r="D87" s="1"/>
      <c r="E87" s="1"/>
      <c r="F87" s="1"/>
      <c r="G87" s="1"/>
      <c r="H87" s="1"/>
    </row>
    <row r="88" spans="4:8" ht="12.75" customHeight="1">
      <c r="D88" s="1"/>
      <c r="E88" s="1"/>
      <c r="F88" s="1"/>
      <c r="G88" s="1"/>
      <c r="H88" s="1"/>
    </row>
    <row r="89" spans="4:8" ht="12.75" customHeight="1">
      <c r="D89" s="1"/>
      <c r="E89" s="1"/>
      <c r="F89" s="1"/>
      <c r="G89" s="1"/>
      <c r="H89" s="1"/>
    </row>
    <row r="90" spans="4:8" ht="12.75" customHeight="1">
      <c r="D90" s="1"/>
      <c r="E90" s="1"/>
      <c r="F90" s="1"/>
      <c r="G90" s="1"/>
      <c r="H90" s="1"/>
    </row>
    <row r="91" spans="4:8" ht="12.75" customHeight="1">
      <c r="D91" s="1"/>
      <c r="E91" s="1"/>
      <c r="F91" s="1"/>
      <c r="G91" s="1"/>
      <c r="H91" s="1"/>
    </row>
    <row r="92" spans="4:8" ht="12.75" customHeight="1">
      <c r="D92" s="1"/>
      <c r="E92" s="1"/>
      <c r="F92" s="1"/>
      <c r="G92" s="1"/>
      <c r="H92" s="1"/>
    </row>
    <row r="93" spans="4:8" ht="12.75" customHeight="1">
      <c r="D93" s="1"/>
      <c r="E93" s="1"/>
      <c r="F93" s="1"/>
      <c r="G93" s="1"/>
      <c r="H93" s="1"/>
    </row>
    <row r="94" spans="4:8" ht="12.75" customHeight="1">
      <c r="D94" s="1"/>
      <c r="E94" s="1"/>
      <c r="F94" s="1"/>
      <c r="G94" s="1"/>
      <c r="H94" s="1"/>
    </row>
    <row r="95" spans="4:8" ht="12.75" customHeight="1">
      <c r="D95" s="1"/>
      <c r="E95" s="1"/>
      <c r="F95" s="1"/>
      <c r="G95" s="1"/>
      <c r="H95" s="1"/>
    </row>
    <row r="96" spans="4:8" ht="12.75" customHeight="1">
      <c r="D96" s="1"/>
      <c r="E96" s="1"/>
      <c r="F96" s="1"/>
      <c r="G96" s="1"/>
      <c r="H96" s="1"/>
    </row>
    <row r="97" spans="4:8" ht="12.75" customHeight="1">
      <c r="D97" s="1"/>
      <c r="E97" s="1"/>
      <c r="F97" s="1"/>
      <c r="G97" s="1"/>
      <c r="H97" s="1"/>
    </row>
    <row r="98" spans="4:8" ht="12.75" customHeight="1">
      <c r="D98" s="1"/>
      <c r="E98" s="1"/>
      <c r="F98" s="1"/>
      <c r="G98" s="1"/>
      <c r="H98" s="1"/>
    </row>
  </sheetData>
  <mergeCells count="1">
    <mergeCell ref="C2:G2"/>
  </mergeCells>
  <pageMargins left="0.7" right="0.7" top="0.75" bottom="0.75" header="0.3" footer="0.3"/>
  <pageSetup scale="74"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9A3F-E4E4-46AB-9D49-E8954D48E52E}">
  <dimension ref="A1:N103"/>
  <sheetViews>
    <sheetView workbookViewId="0">
      <pane xSplit="2" ySplit="8" topLeftCell="C32" activePane="bottomRight" state="frozen"/>
      <selection pane="bottomRight" activeCell="D31" sqref="D31"/>
      <selection pane="bottomLeft"/>
      <selection pane="topRight"/>
    </sheetView>
  </sheetViews>
  <sheetFormatPr defaultColWidth="9.28515625" defaultRowHeight="14.45"/>
  <cols>
    <col min="1" max="1" width="25.85546875" bestFit="1" customWidth="1"/>
    <col min="2" max="2" width="29" customWidth="1"/>
    <col min="3" max="3" width="6.28515625" bestFit="1" customWidth="1"/>
    <col min="4" max="4" width="13" bestFit="1" customWidth="1"/>
    <col min="5" max="5" width="20.140625" bestFit="1" customWidth="1"/>
    <col min="6" max="6" width="18.28515625" bestFit="1" customWidth="1"/>
    <col min="7" max="7" width="9.7109375" bestFit="1" customWidth="1"/>
    <col min="8" max="8" width="13" customWidth="1"/>
    <col min="9" max="9" width="57.85546875" bestFit="1" customWidth="1"/>
    <col min="10" max="11" width="9.140625"/>
  </cols>
  <sheetData>
    <row r="1" spans="1:12">
      <c r="A1" s="1"/>
      <c r="B1" s="2"/>
      <c r="C1" s="2"/>
      <c r="D1" s="2"/>
      <c r="E1" s="2"/>
      <c r="F1" s="2"/>
      <c r="G1" s="2"/>
      <c r="H1" s="2"/>
      <c r="I1" s="2"/>
      <c r="J1" s="2"/>
      <c r="K1" s="2"/>
      <c r="L1" s="2"/>
    </row>
    <row r="2" spans="1:12">
      <c r="A2" s="1"/>
      <c r="B2" s="11"/>
      <c r="C2" s="177" t="e">
        <f>#REF!</f>
        <v>#REF!</v>
      </c>
      <c r="D2" s="177"/>
      <c r="E2" s="177"/>
      <c r="F2" s="177"/>
      <c r="G2" s="2"/>
      <c r="H2" s="2"/>
      <c r="I2" s="2"/>
      <c r="J2" s="2"/>
      <c r="K2" s="2"/>
      <c r="L2" s="2"/>
    </row>
    <row r="3" spans="1:12">
      <c r="A3" s="1"/>
      <c r="B3" s="16"/>
      <c r="C3" s="16"/>
      <c r="D3" s="16"/>
      <c r="E3" s="16"/>
      <c r="F3" s="16"/>
      <c r="G3" s="2"/>
      <c r="H3" s="2"/>
      <c r="I3" s="2"/>
      <c r="J3" s="2"/>
      <c r="K3" s="2"/>
      <c r="L3" s="2"/>
    </row>
    <row r="4" spans="1:12">
      <c r="A4" s="1"/>
      <c r="B4" s="11"/>
      <c r="C4" s="11"/>
      <c r="D4" s="45" t="s">
        <v>77</v>
      </c>
      <c r="E4" s="8"/>
      <c r="F4" s="8"/>
      <c r="G4" s="13"/>
      <c r="H4" s="2"/>
      <c r="I4" s="2"/>
      <c r="J4" s="2"/>
      <c r="K4" s="2"/>
      <c r="L4" s="2"/>
    </row>
    <row r="5" spans="1:12" ht="26.45">
      <c r="A5" s="1"/>
      <c r="B5" s="11"/>
      <c r="C5" s="74" t="s">
        <v>49</v>
      </c>
      <c r="D5" s="70" t="s">
        <v>78</v>
      </c>
      <c r="E5" s="71" t="s">
        <v>50</v>
      </c>
      <c r="F5" s="71" t="s">
        <v>51</v>
      </c>
      <c r="G5" s="13" t="s">
        <v>52</v>
      </c>
      <c r="H5" s="2"/>
      <c r="I5" s="2"/>
      <c r="J5" s="2"/>
      <c r="K5" s="2"/>
      <c r="L5" s="2"/>
    </row>
    <row r="6" spans="1:12">
      <c r="A6" s="4"/>
      <c r="B6" s="133"/>
      <c r="C6" s="133"/>
      <c r="D6" s="9" t="s">
        <v>79</v>
      </c>
      <c r="E6" s="9" t="s">
        <v>79</v>
      </c>
      <c r="F6" s="9" t="s">
        <v>79</v>
      </c>
      <c r="G6" s="13" t="s">
        <v>54</v>
      </c>
      <c r="H6" s="8"/>
      <c r="I6" s="8"/>
      <c r="J6" s="8"/>
      <c r="K6" s="8"/>
      <c r="L6" s="8"/>
    </row>
    <row r="7" spans="1:12">
      <c r="A7" s="32"/>
      <c r="B7" s="133"/>
      <c r="C7" s="133"/>
      <c r="D7" s="8"/>
      <c r="E7" s="8"/>
      <c r="F7" s="8"/>
      <c r="G7" s="13" t="s">
        <v>55</v>
      </c>
      <c r="H7" s="8"/>
      <c r="I7" s="8"/>
      <c r="J7" s="8"/>
      <c r="K7" s="8"/>
      <c r="L7" s="8"/>
    </row>
    <row r="8" spans="1:12">
      <c r="A8" s="7"/>
      <c r="B8" s="134" t="s">
        <v>56</v>
      </c>
      <c r="C8" s="11"/>
      <c r="D8" s="3" t="s">
        <v>57</v>
      </c>
      <c r="E8" s="3" t="s">
        <v>57</v>
      </c>
      <c r="F8" s="3" t="s">
        <v>57</v>
      </c>
      <c r="G8" s="26"/>
      <c r="H8" s="2"/>
      <c r="I8" s="2"/>
      <c r="J8" s="2"/>
      <c r="K8" s="2"/>
      <c r="L8" s="2"/>
    </row>
    <row r="9" spans="1:12">
      <c r="A9" s="1"/>
      <c r="B9" s="134"/>
      <c r="C9" s="11"/>
      <c r="D9" s="3"/>
      <c r="E9" s="3"/>
      <c r="F9" s="3"/>
      <c r="G9" s="26"/>
      <c r="H9" s="2"/>
      <c r="I9" s="2"/>
      <c r="J9" s="2"/>
      <c r="K9" s="2"/>
      <c r="L9" s="2"/>
    </row>
    <row r="10" spans="1:12">
      <c r="A10" s="1"/>
      <c r="B10" s="134" t="s">
        <v>58</v>
      </c>
      <c r="C10" s="75">
        <v>0</v>
      </c>
      <c r="D10" s="58">
        <f>Fees!D22</f>
        <v>0</v>
      </c>
      <c r="E10" s="58">
        <f>'Phase 1'!D10</f>
        <v>215000</v>
      </c>
      <c r="F10" s="58">
        <f>'Phase 1'!E10</f>
        <v>50000</v>
      </c>
      <c r="G10" s="14">
        <f>SUM(D10:F10)</f>
        <v>265000</v>
      </c>
      <c r="H10" s="2"/>
      <c r="I10" s="2"/>
      <c r="J10" s="2"/>
      <c r="K10" s="2"/>
      <c r="L10" s="2"/>
    </row>
    <row r="11" spans="1:12">
      <c r="A11" s="2"/>
      <c r="B11" s="51"/>
      <c r="C11" s="2"/>
      <c r="D11" s="2"/>
      <c r="E11" s="2"/>
      <c r="F11" s="2"/>
      <c r="G11" s="26"/>
      <c r="H11" s="2"/>
      <c r="I11" s="2"/>
      <c r="J11" s="2"/>
      <c r="K11" s="2"/>
      <c r="L11" s="2"/>
    </row>
    <row r="12" spans="1:12">
      <c r="A12" s="34" t="s">
        <v>59</v>
      </c>
      <c r="B12" s="47" t="s">
        <v>60</v>
      </c>
      <c r="C12" s="5"/>
      <c r="D12" s="6"/>
      <c r="E12" s="6"/>
      <c r="F12" s="6"/>
      <c r="G12" s="26"/>
      <c r="H12" s="2"/>
      <c r="I12" s="2"/>
      <c r="J12" s="2"/>
      <c r="K12" s="2"/>
      <c r="L12" s="2"/>
    </row>
    <row r="13" spans="1:12">
      <c r="A13" s="33" t="s">
        <v>62</v>
      </c>
      <c r="B13" s="48" t="s">
        <v>63</v>
      </c>
      <c r="C13" s="33"/>
      <c r="D13" s="24">
        <f>100%-E13-F13</f>
        <v>0.8</v>
      </c>
      <c r="E13" s="25">
        <v>0.1</v>
      </c>
      <c r="F13" s="24">
        <v>0.1</v>
      </c>
      <c r="G13" s="29">
        <f>SUM(C13:F13)</f>
        <v>1</v>
      </c>
      <c r="H13" s="2"/>
      <c r="I13" s="2"/>
      <c r="J13" s="2"/>
      <c r="K13" s="2"/>
      <c r="L13" s="2"/>
    </row>
    <row r="14" spans="1:12">
      <c r="A14" s="33" t="s">
        <v>64</v>
      </c>
      <c r="B14" s="48" t="s">
        <v>65</v>
      </c>
      <c r="C14" s="33"/>
      <c r="D14" s="24">
        <f t="shared" ref="D14:D17" si="0">100%-E14-F14</f>
        <v>0.2</v>
      </c>
      <c r="E14" s="25">
        <v>0.5</v>
      </c>
      <c r="F14" s="24">
        <v>0.3</v>
      </c>
      <c r="G14" s="29">
        <f t="shared" ref="G14:G18" si="1">SUM(C14:F14)</f>
        <v>1</v>
      </c>
      <c r="H14" s="7"/>
      <c r="I14" s="2"/>
      <c r="J14" s="2"/>
      <c r="K14" s="2"/>
      <c r="L14" s="2"/>
    </row>
    <row r="15" spans="1:12">
      <c r="A15" s="33" t="s">
        <v>66</v>
      </c>
      <c r="B15" s="48" t="s">
        <v>65</v>
      </c>
      <c r="C15" s="33"/>
      <c r="D15" s="24"/>
      <c r="E15" s="25">
        <v>1</v>
      </c>
      <c r="F15" s="24"/>
      <c r="G15" s="29">
        <f t="shared" si="1"/>
        <v>1</v>
      </c>
      <c r="H15" s="7"/>
      <c r="I15" s="2"/>
      <c r="J15" s="2"/>
      <c r="K15" s="2"/>
      <c r="L15" s="2"/>
    </row>
    <row r="16" spans="1:12">
      <c r="A16" s="33" t="s">
        <v>80</v>
      </c>
      <c r="B16" s="48" t="s">
        <v>65</v>
      </c>
      <c r="C16" s="33"/>
      <c r="D16" s="24">
        <f>100%/12*10</f>
        <v>0.83333333333333326</v>
      </c>
      <c r="E16" s="25"/>
      <c r="F16" s="24"/>
      <c r="G16" s="29">
        <f t="shared" si="1"/>
        <v>0.83333333333333326</v>
      </c>
      <c r="H16" s="7"/>
      <c r="I16" s="81" t="s">
        <v>81</v>
      </c>
      <c r="J16" s="2"/>
      <c r="K16" s="2"/>
      <c r="L16" s="2"/>
    </row>
    <row r="17" spans="1:12">
      <c r="A17" s="33" t="s">
        <v>82</v>
      </c>
      <c r="B17" s="48" t="s">
        <v>83</v>
      </c>
      <c r="C17" s="22"/>
      <c r="D17" s="24">
        <f t="shared" si="0"/>
        <v>1</v>
      </c>
      <c r="E17" s="25"/>
      <c r="F17" s="24"/>
      <c r="G17" s="29">
        <f t="shared" si="1"/>
        <v>1</v>
      </c>
      <c r="H17" s="7"/>
      <c r="I17" s="81" t="s">
        <v>84</v>
      </c>
      <c r="J17" s="2"/>
      <c r="K17" s="2"/>
      <c r="L17" s="2"/>
    </row>
    <row r="18" spans="1:12">
      <c r="A18" s="33" t="s">
        <v>85</v>
      </c>
      <c r="B18" s="48" t="s">
        <v>65</v>
      </c>
      <c r="C18" s="22"/>
      <c r="D18" s="24">
        <f>100%/12*9</f>
        <v>0.75</v>
      </c>
      <c r="E18" s="25"/>
      <c r="F18" s="24"/>
      <c r="G18" s="29">
        <f t="shared" si="1"/>
        <v>0.75</v>
      </c>
      <c r="H18" s="7"/>
      <c r="I18" s="2"/>
      <c r="J18" s="2"/>
      <c r="K18" s="2"/>
      <c r="L18" s="2"/>
    </row>
    <row r="19" spans="1:12">
      <c r="A19" s="17"/>
      <c r="B19" s="49"/>
      <c r="C19" s="19"/>
      <c r="D19" s="10"/>
      <c r="E19" s="10"/>
      <c r="F19" s="10"/>
      <c r="G19" s="29"/>
      <c r="H19" s="7"/>
      <c r="I19" s="2"/>
      <c r="J19" s="2"/>
      <c r="K19" s="2"/>
      <c r="L19" s="2"/>
    </row>
    <row r="20" spans="1:12">
      <c r="A20" s="40"/>
      <c r="B20" s="50" t="s">
        <v>86</v>
      </c>
      <c r="C20" s="41">
        <f>SUM(C13:C19)</f>
        <v>0</v>
      </c>
      <c r="D20" s="41">
        <f>SUM(D13:D19)</f>
        <v>3.583333333333333</v>
      </c>
      <c r="E20" s="41">
        <f>SUM(E13:E19)</f>
        <v>1.6</v>
      </c>
      <c r="F20" s="41">
        <f>SUM(F13:F19)</f>
        <v>0.4</v>
      </c>
      <c r="G20" s="42">
        <f>SUM(C20:F20)</f>
        <v>5.5833333333333339</v>
      </c>
      <c r="H20" s="42"/>
      <c r="I20" s="11"/>
      <c r="J20" s="11"/>
      <c r="K20" s="11"/>
      <c r="L20" s="11"/>
    </row>
    <row r="21" spans="1:12">
      <c r="A21" s="12" t="s">
        <v>67</v>
      </c>
      <c r="B21" s="51"/>
      <c r="C21" s="2"/>
      <c r="D21" s="8"/>
      <c r="E21" s="8"/>
      <c r="F21" s="8"/>
      <c r="G21" s="15"/>
      <c r="H21" s="2"/>
      <c r="I21" s="2"/>
      <c r="J21" s="2"/>
      <c r="K21" s="2"/>
      <c r="L21" s="2"/>
    </row>
    <row r="22" spans="1:12">
      <c r="A22" s="18">
        <v>75000</v>
      </c>
      <c r="B22" s="48" t="s">
        <v>68</v>
      </c>
      <c r="C22" s="33"/>
      <c r="D22" s="4">
        <f t="shared" ref="D22:F27" si="2">$A22*D13</f>
        <v>60000</v>
      </c>
      <c r="E22" s="4">
        <f t="shared" si="2"/>
        <v>7500</v>
      </c>
      <c r="F22" s="4">
        <f t="shared" si="2"/>
        <v>7500</v>
      </c>
      <c r="G22" s="14">
        <f>SUM(C22:F22)</f>
        <v>75000</v>
      </c>
      <c r="H22" s="30">
        <f t="shared" ref="H22:H27" si="3">A22-G22</f>
        <v>0</v>
      </c>
      <c r="I22" s="2"/>
      <c r="J22" s="2"/>
      <c r="K22" s="2"/>
      <c r="L22" s="2"/>
    </row>
    <row r="23" spans="1:12">
      <c r="A23" s="18">
        <v>65000</v>
      </c>
      <c r="B23" s="48" t="s">
        <v>69</v>
      </c>
      <c r="C23" s="33"/>
      <c r="D23" s="4">
        <f t="shared" si="2"/>
        <v>13000</v>
      </c>
      <c r="E23" s="4">
        <f t="shared" si="2"/>
        <v>32500</v>
      </c>
      <c r="F23" s="4">
        <f t="shared" si="2"/>
        <v>19500</v>
      </c>
      <c r="G23" s="14">
        <f t="shared" ref="G23:G26" si="4">SUM(C23:F23)</f>
        <v>65000</v>
      </c>
      <c r="H23" s="30">
        <f t="shared" si="3"/>
        <v>0</v>
      </c>
      <c r="I23" s="1"/>
      <c r="J23" s="2"/>
      <c r="K23" s="2"/>
      <c r="L23" s="2"/>
    </row>
    <row r="24" spans="1:12">
      <c r="A24" s="18">
        <v>65000</v>
      </c>
      <c r="B24" s="48" t="s">
        <v>70</v>
      </c>
      <c r="C24" s="33"/>
      <c r="D24" s="4">
        <f t="shared" si="2"/>
        <v>0</v>
      </c>
      <c r="E24" s="4">
        <f t="shared" si="2"/>
        <v>65000</v>
      </c>
      <c r="F24" s="4">
        <f t="shared" si="2"/>
        <v>0</v>
      </c>
      <c r="G24" s="14">
        <f t="shared" si="4"/>
        <v>65000</v>
      </c>
      <c r="H24" s="30">
        <f t="shared" si="3"/>
        <v>0</v>
      </c>
      <c r="I24" s="1"/>
      <c r="J24" s="2"/>
      <c r="K24" s="2"/>
      <c r="L24" s="2"/>
    </row>
    <row r="25" spans="1:12">
      <c r="A25" s="18">
        <v>65000</v>
      </c>
      <c r="B25" s="48" t="s">
        <v>87</v>
      </c>
      <c r="C25" s="33"/>
      <c r="D25" s="4">
        <f t="shared" si="2"/>
        <v>54166.666666666664</v>
      </c>
      <c r="E25" s="4">
        <f t="shared" si="2"/>
        <v>0</v>
      </c>
      <c r="F25" s="4">
        <f t="shared" si="2"/>
        <v>0</v>
      </c>
      <c r="G25" s="14">
        <f t="shared" si="4"/>
        <v>54166.666666666664</v>
      </c>
      <c r="H25" s="30">
        <f t="shared" si="3"/>
        <v>10833.333333333336</v>
      </c>
      <c r="I25" s="81" t="s">
        <v>88</v>
      </c>
      <c r="J25" s="2"/>
      <c r="K25" s="2"/>
      <c r="L25" s="2"/>
    </row>
    <row r="26" spans="1:12">
      <c r="A26" s="18">
        <v>65000</v>
      </c>
      <c r="B26" s="48" t="s">
        <v>89</v>
      </c>
      <c r="C26" s="27"/>
      <c r="D26" s="4">
        <f t="shared" si="2"/>
        <v>65000</v>
      </c>
      <c r="E26" s="4">
        <f t="shared" si="2"/>
        <v>0</v>
      </c>
      <c r="F26" s="4">
        <f t="shared" si="2"/>
        <v>0</v>
      </c>
      <c r="G26" s="14">
        <f t="shared" si="4"/>
        <v>65000</v>
      </c>
      <c r="H26" s="30">
        <f t="shared" si="3"/>
        <v>0</v>
      </c>
      <c r="I26" s="81" t="s">
        <v>90</v>
      </c>
      <c r="J26" s="2"/>
      <c r="K26" s="2"/>
      <c r="L26" s="2"/>
    </row>
    <row r="27" spans="1:12">
      <c r="A27" s="18">
        <v>65000</v>
      </c>
      <c r="B27" s="48" t="s">
        <v>91</v>
      </c>
      <c r="C27" s="27"/>
      <c r="D27" s="4">
        <f t="shared" si="2"/>
        <v>48750</v>
      </c>
      <c r="E27" s="4">
        <f t="shared" si="2"/>
        <v>0</v>
      </c>
      <c r="F27" s="4">
        <f t="shared" si="2"/>
        <v>0</v>
      </c>
      <c r="G27" s="14">
        <f t="shared" ref="G27" si="5">SUM(C27:F27)</f>
        <v>48750</v>
      </c>
      <c r="H27" s="30">
        <f t="shared" si="3"/>
        <v>16250</v>
      </c>
      <c r="I27" s="1"/>
      <c r="J27" s="2"/>
      <c r="K27" s="2"/>
      <c r="L27" s="2"/>
    </row>
    <row r="28" spans="1:12">
      <c r="A28" s="18"/>
      <c r="B28" s="52"/>
      <c r="C28" s="1"/>
      <c r="D28" s="4"/>
      <c r="E28" s="4"/>
      <c r="F28" s="4"/>
      <c r="G28" s="14"/>
      <c r="H28" s="18"/>
      <c r="I28" s="1"/>
      <c r="J28" s="2"/>
      <c r="K28" s="2"/>
      <c r="L28" s="2"/>
    </row>
    <row r="29" spans="1:12">
      <c r="A29" s="35">
        <f>SUM(A22:A28)</f>
        <v>400000</v>
      </c>
      <c r="B29" s="53" t="s">
        <v>71</v>
      </c>
      <c r="C29" s="20">
        <f>SUM(C22:C28)</f>
        <v>0</v>
      </c>
      <c r="D29" s="20">
        <f>SUM(D22:D28)</f>
        <v>240916.66666666666</v>
      </c>
      <c r="E29" s="20">
        <f>SUM(E22:E28)</f>
        <v>105000</v>
      </c>
      <c r="F29" s="20">
        <f>SUM(F22:F28)</f>
        <v>27000</v>
      </c>
      <c r="G29" s="38">
        <f>C29+D29+E29+F29</f>
        <v>372916.66666666663</v>
      </c>
      <c r="H29" s="39"/>
      <c r="I29" s="2"/>
      <c r="J29" s="2"/>
      <c r="K29" s="2"/>
      <c r="L29" s="2"/>
    </row>
    <row r="30" spans="1:12">
      <c r="A30" s="1"/>
      <c r="B30" s="52"/>
      <c r="C30" s="1"/>
      <c r="D30" s="4"/>
      <c r="E30" s="4"/>
      <c r="F30" s="4"/>
      <c r="G30" s="26"/>
      <c r="H30" s="2"/>
      <c r="I30" s="2"/>
      <c r="J30" s="2"/>
      <c r="K30" s="2"/>
      <c r="L30" s="2"/>
    </row>
    <row r="31" spans="1:12" ht="39">
      <c r="A31" s="1"/>
      <c r="B31" s="72" t="s">
        <v>72</v>
      </c>
      <c r="C31" s="1"/>
      <c r="D31" s="36">
        <v>38920</v>
      </c>
      <c r="E31" s="36">
        <f>'Phase 1'!D25</f>
        <v>30000</v>
      </c>
      <c r="F31" s="36">
        <f>'Phase 1'!E25</f>
        <v>8000</v>
      </c>
      <c r="G31" s="26"/>
      <c r="H31" s="2"/>
      <c r="I31" s="2"/>
      <c r="J31" s="2"/>
      <c r="K31" s="2"/>
      <c r="L31" s="2"/>
    </row>
    <row r="32" spans="1:12">
      <c r="A32" s="1"/>
      <c r="B32" s="72" t="s">
        <v>92</v>
      </c>
      <c r="C32" s="1"/>
      <c r="D32" s="36">
        <v>0</v>
      </c>
      <c r="E32" s="36">
        <f>'Phase 1'!D26</f>
        <v>80000</v>
      </c>
      <c r="F32" s="36">
        <f>'Phase 1'!E26</f>
        <v>10000</v>
      </c>
      <c r="G32" s="26"/>
      <c r="H32" s="2"/>
      <c r="I32" s="2"/>
      <c r="J32" s="2"/>
      <c r="K32" s="2"/>
      <c r="L32" s="2"/>
    </row>
    <row r="33" spans="1:14">
      <c r="A33" s="1"/>
      <c r="B33" s="73" t="s">
        <v>74</v>
      </c>
      <c r="C33" s="1"/>
      <c r="D33" s="36">
        <v>0</v>
      </c>
      <c r="E33" s="37"/>
      <c r="F33" s="36">
        <f>'Phase 1'!E27</f>
        <v>5000</v>
      </c>
      <c r="G33" s="26"/>
      <c r="H33" s="2"/>
      <c r="I33" s="2"/>
      <c r="J33" s="2"/>
      <c r="K33" s="2"/>
      <c r="L33" s="2"/>
    </row>
    <row r="34" spans="1:14">
      <c r="A34" s="1"/>
      <c r="B34" s="52"/>
      <c r="C34" s="1"/>
      <c r="D34" s="4"/>
      <c r="E34" s="4"/>
      <c r="F34" s="4"/>
      <c r="G34" s="26"/>
      <c r="H34" s="2"/>
      <c r="I34" s="2"/>
      <c r="J34" s="2"/>
      <c r="K34" s="2"/>
      <c r="L34" s="2"/>
    </row>
    <row r="35" spans="1:14" ht="26.1">
      <c r="A35" s="56"/>
      <c r="B35" s="57" t="s">
        <v>75</v>
      </c>
      <c r="C35" s="61">
        <f>C33+C32+C29</f>
        <v>0</v>
      </c>
      <c r="D35" s="61">
        <f>D33+D32+D31+D29</f>
        <v>279836.66666666663</v>
      </c>
      <c r="E35" s="61">
        <f t="shared" ref="E35:F35" si="6">E33+E32+E31+E29</f>
        <v>215000</v>
      </c>
      <c r="F35" s="61">
        <f t="shared" si="6"/>
        <v>50000</v>
      </c>
      <c r="G35" s="38">
        <f>C35+D35+E35+F35</f>
        <v>544836.66666666663</v>
      </c>
      <c r="H35" s="2"/>
      <c r="I35" s="2"/>
      <c r="J35" s="2"/>
      <c r="K35" s="2"/>
      <c r="L35" s="2"/>
      <c r="M35" s="2"/>
      <c r="N35" s="2"/>
    </row>
    <row r="36" spans="1:14">
      <c r="A36" s="1"/>
      <c r="B36" s="52"/>
      <c r="C36" s="1"/>
      <c r="D36" s="4"/>
      <c r="E36" s="4"/>
      <c r="F36" s="4"/>
      <c r="G36" s="2"/>
      <c r="H36" s="2"/>
      <c r="I36" s="2"/>
      <c r="J36" s="2"/>
      <c r="K36" s="2"/>
      <c r="L36" s="2"/>
      <c r="M36" s="2"/>
      <c r="N36" s="2"/>
    </row>
    <row r="37" spans="1:14">
      <c r="A37" s="66"/>
      <c r="B37" s="67" t="s">
        <v>93</v>
      </c>
      <c r="C37" s="69" t="s">
        <v>94</v>
      </c>
      <c r="D37" s="69">
        <f>D10-D35</f>
        <v>-279836.66666666663</v>
      </c>
      <c r="E37" s="69">
        <f>E10-E35</f>
        <v>0</v>
      </c>
      <c r="F37" s="69">
        <f>F10-F35</f>
        <v>0</v>
      </c>
      <c r="G37" s="44">
        <f>SUM(C37:F37)</f>
        <v>-279836.66666666663</v>
      </c>
      <c r="H37" s="2"/>
      <c r="I37" s="2"/>
      <c r="J37" s="2"/>
      <c r="K37" s="2"/>
      <c r="L37" s="2"/>
      <c r="M37" s="2"/>
      <c r="N37" s="2"/>
    </row>
    <row r="38" spans="1:14">
      <c r="A38" s="1"/>
      <c r="B38" s="2"/>
      <c r="C38" s="2"/>
      <c r="D38" s="1"/>
      <c r="E38" s="1"/>
      <c r="F38" s="1"/>
      <c r="G38" s="2"/>
      <c r="H38" s="2"/>
      <c r="I38" s="2"/>
      <c r="J38" s="2"/>
      <c r="K38" s="2"/>
      <c r="L38" s="2"/>
    </row>
    <row r="39" spans="1:14">
      <c r="A39" s="1"/>
      <c r="B39" s="2"/>
      <c r="C39" s="2"/>
      <c r="D39" s="46"/>
      <c r="E39" s="1"/>
      <c r="F39" s="1"/>
      <c r="G39" s="2"/>
      <c r="H39" s="2"/>
      <c r="I39" s="2"/>
      <c r="J39" s="2"/>
      <c r="K39" s="2"/>
      <c r="L39" s="2"/>
    </row>
    <row r="40" spans="1:14" ht="101.25" customHeight="1">
      <c r="A40" s="31"/>
      <c r="B40" s="2"/>
      <c r="C40" s="2"/>
      <c r="D40" s="1"/>
      <c r="E40" s="82" t="s">
        <v>95</v>
      </c>
      <c r="F40" s="82" t="s">
        <v>96</v>
      </c>
      <c r="G40" s="2"/>
      <c r="H40" s="2"/>
      <c r="I40" s="2"/>
      <c r="J40" s="2"/>
      <c r="K40" s="2"/>
      <c r="L40" s="2"/>
    </row>
    <row r="41" spans="1:14">
      <c r="A41" s="1"/>
      <c r="B41" s="2"/>
      <c r="C41" s="2"/>
      <c r="D41" s="46"/>
      <c r="E41" s="1"/>
      <c r="F41" s="1"/>
      <c r="G41" s="2"/>
      <c r="H41" s="2"/>
      <c r="I41" s="2"/>
      <c r="J41" s="2"/>
      <c r="K41" s="2"/>
      <c r="L41" s="2"/>
    </row>
    <row r="42" spans="1:14">
      <c r="A42" s="1"/>
      <c r="B42" s="2"/>
      <c r="C42" s="2"/>
      <c r="D42" s="1"/>
      <c r="E42" s="1"/>
      <c r="F42" s="1"/>
      <c r="G42" s="2"/>
      <c r="H42" s="2"/>
      <c r="I42" s="2"/>
      <c r="J42" s="2"/>
      <c r="K42" s="2"/>
      <c r="L42" s="2"/>
    </row>
    <row r="43" spans="1:14">
      <c r="A43" s="1"/>
      <c r="B43" s="2"/>
      <c r="C43" s="2"/>
      <c r="D43" s="1"/>
      <c r="E43" s="1"/>
      <c r="F43" s="1"/>
      <c r="G43" s="2"/>
      <c r="H43" s="2"/>
      <c r="I43" s="2"/>
      <c r="J43" s="2"/>
      <c r="K43" s="2"/>
      <c r="L43" s="2"/>
    </row>
    <row r="44" spans="1:14">
      <c r="A44" s="1"/>
      <c r="B44" s="2"/>
      <c r="C44" s="2"/>
      <c r="D44" s="1"/>
      <c r="E44" s="1"/>
      <c r="F44" s="1"/>
      <c r="G44" s="2"/>
      <c r="H44" s="2"/>
      <c r="I44" s="2"/>
      <c r="J44" s="2"/>
      <c r="K44" s="2"/>
      <c r="L44" s="2"/>
    </row>
    <row r="45" spans="1:14">
      <c r="A45" s="1"/>
      <c r="B45" s="2"/>
      <c r="C45" s="2"/>
      <c r="D45" s="1"/>
      <c r="E45" s="1"/>
      <c r="F45" s="1"/>
      <c r="G45" s="2"/>
      <c r="H45" s="2"/>
      <c r="I45" s="2"/>
      <c r="J45" s="2"/>
      <c r="K45" s="2"/>
      <c r="L45" s="2"/>
    </row>
    <row r="46" spans="1:14">
      <c r="A46" s="1"/>
      <c r="B46" s="2"/>
      <c r="C46" s="2"/>
      <c r="D46" s="1"/>
      <c r="E46" s="1"/>
      <c r="F46" s="1"/>
      <c r="G46" s="2"/>
      <c r="H46" s="2"/>
      <c r="I46" s="2"/>
      <c r="J46" s="2"/>
      <c r="K46" s="2"/>
      <c r="L46" s="2"/>
    </row>
    <row r="47" spans="1:14">
      <c r="A47" s="1"/>
      <c r="B47" s="2"/>
      <c r="C47" s="2"/>
      <c r="D47" s="1"/>
      <c r="E47" s="1"/>
      <c r="F47" s="1"/>
      <c r="G47" s="2"/>
      <c r="H47" s="2"/>
      <c r="I47" s="2"/>
      <c r="J47" s="2"/>
      <c r="K47" s="2"/>
      <c r="L47" s="2"/>
    </row>
    <row r="48" spans="1:14">
      <c r="A48" s="1"/>
      <c r="B48" s="2"/>
      <c r="C48" s="2"/>
      <c r="D48" s="1"/>
      <c r="E48" s="1"/>
      <c r="F48" s="1"/>
      <c r="G48" s="2"/>
      <c r="H48" s="2"/>
      <c r="I48" s="2"/>
      <c r="J48" s="2"/>
      <c r="K48" s="2"/>
      <c r="L48" s="2"/>
    </row>
    <row r="49" spans="1:12">
      <c r="A49" s="1"/>
      <c r="B49" s="2"/>
      <c r="C49" s="2"/>
      <c r="D49" s="1"/>
      <c r="E49" s="1"/>
      <c r="F49" s="1"/>
      <c r="G49" s="2"/>
      <c r="H49" s="2"/>
      <c r="I49" s="2"/>
      <c r="J49" s="2"/>
      <c r="K49" s="2"/>
      <c r="L49" s="2"/>
    </row>
    <row r="50" spans="1:12">
      <c r="A50" s="1"/>
      <c r="B50" s="2"/>
      <c r="C50" s="2"/>
      <c r="D50" s="1"/>
      <c r="E50" s="1"/>
      <c r="F50" s="1"/>
      <c r="G50" s="1"/>
      <c r="H50" s="1"/>
      <c r="I50" s="1"/>
      <c r="J50" s="2"/>
      <c r="K50" s="2"/>
      <c r="L50" s="2"/>
    </row>
    <row r="51" spans="1:12">
      <c r="A51" s="1"/>
      <c r="B51" s="2"/>
      <c r="C51" s="2"/>
      <c r="D51" s="1"/>
      <c r="E51" s="1"/>
      <c r="F51" s="1"/>
      <c r="G51" s="1"/>
      <c r="H51" s="1"/>
      <c r="I51" s="1"/>
      <c r="J51" s="2"/>
      <c r="K51" s="2"/>
      <c r="L51" s="2"/>
    </row>
    <row r="52" spans="1:12">
      <c r="A52" s="1"/>
      <c r="B52" s="2"/>
      <c r="C52" s="2"/>
      <c r="D52" s="1"/>
      <c r="E52" s="1"/>
      <c r="F52" s="1"/>
      <c r="G52" s="1"/>
      <c r="H52" s="1"/>
      <c r="I52" s="1"/>
      <c r="J52" s="2"/>
      <c r="K52" s="2"/>
      <c r="L52" s="2"/>
    </row>
    <row r="53" spans="1:12">
      <c r="A53" s="1"/>
      <c r="B53" s="2"/>
      <c r="C53" s="2"/>
      <c r="D53" s="1"/>
      <c r="E53" s="1"/>
      <c r="F53" s="1"/>
      <c r="G53" s="1"/>
      <c r="H53" s="1"/>
      <c r="I53" s="1"/>
      <c r="J53" s="2"/>
      <c r="K53" s="2"/>
      <c r="L53" s="2"/>
    </row>
    <row r="54" spans="1:12">
      <c r="A54" s="1"/>
      <c r="B54" s="2"/>
      <c r="C54" s="2"/>
      <c r="D54" s="1"/>
      <c r="E54" s="1"/>
      <c r="F54" s="1"/>
      <c r="G54" s="1"/>
      <c r="H54" s="1"/>
      <c r="I54" s="1"/>
      <c r="J54" s="2"/>
      <c r="K54" s="2"/>
      <c r="L54" s="2"/>
    </row>
    <row r="55" spans="1:12">
      <c r="A55" s="1"/>
      <c r="B55" s="2"/>
      <c r="C55" s="2"/>
      <c r="D55" s="1"/>
      <c r="E55" s="1"/>
      <c r="F55" s="1"/>
      <c r="G55" s="1"/>
      <c r="H55" s="1"/>
      <c r="I55" s="1"/>
      <c r="J55" s="2"/>
      <c r="K55" s="2"/>
      <c r="L55" s="2"/>
    </row>
    <row r="56" spans="1:12">
      <c r="A56" s="1"/>
      <c r="B56" s="2"/>
      <c r="C56" s="2"/>
      <c r="D56" s="1"/>
      <c r="E56" s="1"/>
      <c r="F56" s="1"/>
      <c r="G56" s="1"/>
      <c r="H56" s="1"/>
      <c r="I56" s="1"/>
      <c r="J56" s="2"/>
      <c r="K56" s="2"/>
      <c r="L56" s="2"/>
    </row>
    <row r="57" spans="1:12">
      <c r="A57" s="1"/>
      <c r="B57" s="2"/>
      <c r="C57" s="2"/>
      <c r="D57" s="1"/>
      <c r="E57" s="1"/>
      <c r="F57" s="1"/>
      <c r="G57" s="1"/>
      <c r="H57" s="1"/>
      <c r="I57" s="1"/>
      <c r="J57" s="2"/>
      <c r="K57" s="2"/>
      <c r="L57" s="2"/>
    </row>
    <row r="58" spans="1:12">
      <c r="A58" s="1"/>
      <c r="B58" s="2"/>
      <c r="C58" s="2"/>
      <c r="D58" s="1"/>
      <c r="E58" s="1"/>
      <c r="F58" s="1"/>
      <c r="G58" s="1"/>
      <c r="H58" s="1"/>
      <c r="I58" s="1"/>
      <c r="J58" s="2"/>
      <c r="K58" s="2"/>
      <c r="L58" s="2"/>
    </row>
    <row r="59" spans="1:12">
      <c r="A59" s="1"/>
      <c r="B59" s="2"/>
      <c r="C59" s="2"/>
      <c r="D59" s="1"/>
      <c r="E59" s="1"/>
      <c r="F59" s="1"/>
      <c r="G59" s="1"/>
      <c r="H59" s="1"/>
      <c r="I59" s="1"/>
      <c r="J59" s="2"/>
      <c r="K59" s="2"/>
      <c r="L59" s="2"/>
    </row>
    <row r="60" spans="1:12">
      <c r="A60" s="1"/>
      <c r="B60" s="2"/>
      <c r="C60" s="2"/>
      <c r="D60" s="1"/>
      <c r="E60" s="1"/>
      <c r="F60" s="1"/>
      <c r="G60" s="1"/>
      <c r="H60" s="1"/>
      <c r="I60" s="1"/>
      <c r="J60" s="2"/>
      <c r="K60" s="2"/>
      <c r="L60" s="2"/>
    </row>
    <row r="61" spans="1:12">
      <c r="A61" s="1"/>
      <c r="B61" s="2"/>
      <c r="C61" s="2"/>
      <c r="D61" s="1"/>
      <c r="E61" s="1"/>
      <c r="F61" s="1"/>
      <c r="G61" s="1"/>
      <c r="H61" s="1"/>
      <c r="I61" s="1"/>
      <c r="J61" s="2"/>
      <c r="K61" s="2"/>
      <c r="L61" s="2"/>
    </row>
    <row r="62" spans="1:12">
      <c r="A62" s="1"/>
      <c r="B62" s="2"/>
      <c r="C62" s="2"/>
      <c r="D62" s="1"/>
      <c r="E62" s="1"/>
      <c r="F62" s="1"/>
      <c r="G62" s="1"/>
      <c r="H62" s="1"/>
      <c r="I62" s="1"/>
      <c r="J62" s="2"/>
      <c r="K62" s="2"/>
      <c r="L62" s="2"/>
    </row>
    <row r="63" spans="1:12">
      <c r="A63" s="1"/>
      <c r="B63" s="2"/>
      <c r="C63" s="2"/>
      <c r="D63" s="1"/>
      <c r="E63" s="1"/>
      <c r="F63" s="1"/>
      <c r="G63" s="1"/>
      <c r="H63" s="1"/>
      <c r="I63" s="1"/>
      <c r="J63" s="2"/>
      <c r="K63" s="2"/>
      <c r="L63" s="2"/>
    </row>
    <row r="64" spans="1:12">
      <c r="A64" s="1"/>
      <c r="B64" s="2"/>
      <c r="C64" s="2"/>
      <c r="D64" s="1"/>
      <c r="E64" s="1"/>
      <c r="F64" s="1"/>
      <c r="G64" s="1"/>
      <c r="H64" s="1"/>
      <c r="I64" s="1"/>
      <c r="J64" s="2"/>
      <c r="K64" s="2"/>
      <c r="L64" s="2"/>
    </row>
    <row r="65" spans="1:12">
      <c r="A65" s="1"/>
      <c r="B65" s="2"/>
      <c r="C65" s="2"/>
      <c r="D65" s="1"/>
      <c r="E65" s="1"/>
      <c r="F65" s="1"/>
      <c r="G65" s="1"/>
      <c r="H65" s="1"/>
      <c r="I65" s="1"/>
      <c r="J65" s="2"/>
      <c r="K65" s="2"/>
      <c r="L65" s="2"/>
    </row>
    <row r="66" spans="1:12">
      <c r="A66" s="1"/>
      <c r="B66" s="2"/>
      <c r="C66" s="2"/>
      <c r="D66" s="1"/>
      <c r="E66" s="1"/>
      <c r="F66" s="1"/>
      <c r="G66" s="1"/>
      <c r="H66" s="1"/>
      <c r="I66" s="1"/>
      <c r="J66" s="2"/>
      <c r="K66" s="2"/>
      <c r="L66" s="2"/>
    </row>
    <row r="67" spans="1:12">
      <c r="A67" s="1"/>
      <c r="B67" s="2"/>
      <c r="C67" s="2"/>
      <c r="D67" s="1"/>
      <c r="E67" s="1"/>
      <c r="F67" s="1"/>
      <c r="G67" s="1"/>
      <c r="H67" s="1"/>
      <c r="I67" s="1"/>
      <c r="J67" s="2"/>
      <c r="K67" s="2"/>
      <c r="L67" s="2"/>
    </row>
    <row r="68" spans="1:12">
      <c r="A68" s="1"/>
      <c r="B68" s="2"/>
      <c r="C68" s="2"/>
      <c r="D68" s="1"/>
      <c r="E68" s="1"/>
      <c r="F68" s="1"/>
      <c r="G68" s="1"/>
      <c r="H68" s="1"/>
      <c r="I68" s="1"/>
      <c r="J68" s="2"/>
      <c r="K68" s="2"/>
      <c r="L68" s="2"/>
    </row>
    <row r="69" spans="1:12">
      <c r="A69" s="1"/>
      <c r="B69" s="2"/>
      <c r="C69" s="2"/>
      <c r="D69" s="1"/>
      <c r="E69" s="1"/>
      <c r="F69" s="1"/>
      <c r="G69" s="1"/>
      <c r="H69" s="1"/>
      <c r="I69" s="1"/>
      <c r="J69" s="2"/>
      <c r="K69" s="2"/>
      <c r="L69" s="2"/>
    </row>
    <row r="70" spans="1:12">
      <c r="A70" s="1"/>
      <c r="B70" s="2"/>
      <c r="C70" s="2"/>
      <c r="D70" s="1"/>
      <c r="E70" s="1"/>
      <c r="F70" s="1"/>
      <c r="G70" s="1"/>
      <c r="H70" s="1"/>
      <c r="I70" s="1"/>
      <c r="J70" s="2"/>
      <c r="K70" s="2"/>
      <c r="L70" s="2"/>
    </row>
    <row r="71" spans="1:12">
      <c r="A71" s="1"/>
      <c r="B71" s="2"/>
      <c r="C71" s="2"/>
      <c r="D71" s="1"/>
      <c r="E71" s="1"/>
      <c r="F71" s="1"/>
      <c r="G71" s="1"/>
      <c r="H71" s="1"/>
      <c r="I71" s="1"/>
      <c r="J71" s="2"/>
      <c r="K71" s="2"/>
      <c r="L71" s="2"/>
    </row>
    <row r="72" spans="1:12">
      <c r="A72" s="1"/>
      <c r="B72" s="2"/>
      <c r="C72" s="2"/>
      <c r="D72" s="1"/>
      <c r="E72" s="1"/>
      <c r="F72" s="1"/>
      <c r="G72" s="1"/>
      <c r="H72" s="1"/>
      <c r="I72" s="1"/>
      <c r="J72" s="2"/>
      <c r="K72" s="2"/>
      <c r="L72" s="2"/>
    </row>
    <row r="73" spans="1:12">
      <c r="A73" s="1"/>
      <c r="B73" s="2"/>
      <c r="C73" s="2"/>
      <c r="D73" s="1"/>
      <c r="E73" s="1"/>
      <c r="F73" s="1"/>
      <c r="G73" s="1"/>
      <c r="H73" s="1"/>
      <c r="I73" s="1"/>
      <c r="J73" s="2"/>
      <c r="K73" s="2"/>
      <c r="L73" s="2"/>
    </row>
    <row r="74" spans="1:12">
      <c r="A74" s="1"/>
      <c r="B74" s="2"/>
      <c r="C74" s="2"/>
      <c r="D74" s="1"/>
      <c r="E74" s="1"/>
      <c r="F74" s="1"/>
      <c r="G74" s="1"/>
      <c r="H74" s="1"/>
      <c r="I74" s="1"/>
      <c r="J74" s="2"/>
      <c r="K74" s="2"/>
      <c r="L74" s="2"/>
    </row>
    <row r="75" spans="1:12">
      <c r="A75" s="1"/>
      <c r="B75" s="2"/>
      <c r="C75" s="2"/>
      <c r="D75" s="1"/>
      <c r="E75" s="1"/>
      <c r="F75" s="1"/>
      <c r="G75" s="1"/>
      <c r="H75" s="1"/>
      <c r="I75" s="1"/>
      <c r="J75" s="2"/>
      <c r="K75" s="2"/>
      <c r="L75" s="2"/>
    </row>
    <row r="76" spans="1:12">
      <c r="A76" s="1"/>
      <c r="B76" s="2"/>
      <c r="C76" s="2"/>
      <c r="D76" s="1"/>
      <c r="E76" s="1"/>
      <c r="F76" s="1"/>
      <c r="G76" s="1"/>
      <c r="H76" s="1"/>
      <c r="I76" s="1"/>
      <c r="J76" s="2"/>
      <c r="K76" s="2"/>
      <c r="L76" s="2"/>
    </row>
    <row r="77" spans="1:12">
      <c r="A77" s="1"/>
      <c r="B77" s="2"/>
      <c r="C77" s="2"/>
      <c r="D77" s="1"/>
      <c r="E77" s="1"/>
      <c r="F77" s="1"/>
      <c r="G77" s="1"/>
      <c r="H77" s="1"/>
      <c r="I77" s="1"/>
      <c r="J77" s="2"/>
      <c r="K77" s="2"/>
      <c r="L77" s="2"/>
    </row>
    <row r="78" spans="1:12">
      <c r="A78" s="1"/>
      <c r="B78" s="2"/>
      <c r="C78" s="2"/>
      <c r="D78" s="1"/>
      <c r="E78" s="1"/>
      <c r="F78" s="1"/>
      <c r="G78" s="1"/>
      <c r="H78" s="1"/>
      <c r="I78" s="1"/>
      <c r="J78" s="2"/>
      <c r="K78" s="2"/>
      <c r="L78" s="2"/>
    </row>
    <row r="79" spans="1:12">
      <c r="A79" s="1"/>
      <c r="B79" s="2"/>
      <c r="C79" s="2"/>
      <c r="D79" s="1"/>
      <c r="E79" s="1"/>
      <c r="F79" s="1"/>
      <c r="G79" s="1"/>
      <c r="H79" s="1"/>
      <c r="I79" s="1"/>
      <c r="J79" s="2"/>
      <c r="K79" s="2"/>
      <c r="L79" s="2"/>
    </row>
    <row r="80" spans="1:12">
      <c r="A80" s="1"/>
      <c r="B80" s="2"/>
      <c r="C80" s="2"/>
      <c r="D80" s="1"/>
      <c r="E80" s="1"/>
      <c r="F80" s="1"/>
      <c r="G80" s="1"/>
      <c r="H80" s="1"/>
      <c r="I80" s="1"/>
      <c r="J80" s="2"/>
      <c r="K80" s="2"/>
      <c r="L80" s="2"/>
    </row>
    <row r="81" spans="1:12">
      <c r="A81" s="1"/>
      <c r="B81" s="2"/>
      <c r="C81" s="2"/>
      <c r="D81" s="1"/>
      <c r="E81" s="1"/>
      <c r="F81" s="1"/>
      <c r="G81" s="1"/>
      <c r="H81" s="1"/>
      <c r="I81" s="1"/>
      <c r="J81" s="2"/>
      <c r="K81" s="2"/>
      <c r="L81" s="2"/>
    </row>
    <row r="82" spans="1:12">
      <c r="A82" s="1"/>
      <c r="B82" s="2"/>
      <c r="C82" s="2"/>
      <c r="D82" s="1"/>
      <c r="E82" s="1"/>
      <c r="F82" s="1"/>
      <c r="G82" s="1"/>
      <c r="H82" s="1"/>
      <c r="I82" s="1"/>
      <c r="J82" s="2"/>
      <c r="K82" s="2"/>
      <c r="L82" s="2"/>
    </row>
    <row r="83" spans="1:12">
      <c r="A83" s="1"/>
      <c r="B83" s="2"/>
      <c r="C83" s="2"/>
      <c r="D83" s="1"/>
      <c r="E83" s="1"/>
      <c r="F83" s="1"/>
      <c r="G83" s="1"/>
      <c r="H83" s="1"/>
      <c r="I83" s="1"/>
      <c r="J83" s="2"/>
      <c r="K83" s="2"/>
      <c r="L83" s="2"/>
    </row>
    <row r="84" spans="1:12">
      <c r="A84" s="1"/>
      <c r="B84" s="2"/>
      <c r="C84" s="2"/>
      <c r="D84" s="1"/>
      <c r="E84" s="1"/>
      <c r="F84" s="1"/>
      <c r="G84" s="1"/>
      <c r="H84" s="1"/>
      <c r="I84" s="1"/>
      <c r="J84" s="2"/>
      <c r="K84" s="2"/>
      <c r="L84" s="2"/>
    </row>
    <row r="85" spans="1:12">
      <c r="A85" s="1"/>
      <c r="B85" s="2"/>
      <c r="C85" s="2"/>
      <c r="D85" s="1"/>
      <c r="E85" s="1"/>
      <c r="F85" s="1"/>
      <c r="G85" s="1"/>
      <c r="H85" s="1"/>
      <c r="I85" s="1"/>
      <c r="J85" s="2"/>
      <c r="K85" s="2"/>
      <c r="L85" s="2"/>
    </row>
    <row r="86" spans="1:12">
      <c r="A86" s="1"/>
      <c r="B86" s="2"/>
      <c r="C86" s="2"/>
      <c r="D86" s="1"/>
      <c r="E86" s="1"/>
      <c r="F86" s="1"/>
      <c r="G86" s="1"/>
      <c r="H86" s="1"/>
      <c r="I86" s="1"/>
      <c r="J86" s="2"/>
      <c r="K86" s="2"/>
      <c r="L86" s="2"/>
    </row>
    <row r="87" spans="1:12">
      <c r="A87" s="1"/>
      <c r="B87" s="2"/>
      <c r="C87" s="2"/>
      <c r="D87" s="1"/>
      <c r="E87" s="1"/>
      <c r="F87" s="1"/>
      <c r="G87" s="1"/>
      <c r="H87" s="1"/>
      <c r="I87" s="1"/>
      <c r="J87" s="2"/>
      <c r="K87" s="2"/>
      <c r="L87" s="2"/>
    </row>
    <row r="88" spans="1:12">
      <c r="A88" s="1"/>
      <c r="B88" s="2"/>
      <c r="C88" s="2"/>
      <c r="D88" s="1"/>
      <c r="E88" s="1"/>
      <c r="F88" s="1"/>
      <c r="G88" s="1"/>
      <c r="H88" s="1"/>
      <c r="I88" s="1"/>
      <c r="J88" s="2"/>
      <c r="K88" s="2"/>
      <c r="L88" s="2"/>
    </row>
    <row r="89" spans="1:12">
      <c r="A89" s="1"/>
      <c r="B89" s="2"/>
      <c r="C89" s="2"/>
      <c r="D89" s="1"/>
      <c r="E89" s="1"/>
      <c r="F89" s="1"/>
      <c r="G89" s="1"/>
      <c r="H89" s="1"/>
      <c r="I89" s="1"/>
      <c r="J89" s="2"/>
      <c r="K89" s="2"/>
      <c r="L89" s="2"/>
    </row>
    <row r="90" spans="1:12">
      <c r="A90" s="1"/>
      <c r="B90" s="2"/>
      <c r="C90" s="2"/>
      <c r="D90" s="1"/>
      <c r="E90" s="1"/>
      <c r="F90" s="1"/>
      <c r="G90" s="1"/>
      <c r="H90" s="1"/>
      <c r="I90" s="1"/>
      <c r="J90" s="2"/>
      <c r="K90" s="2"/>
      <c r="L90" s="2"/>
    </row>
    <row r="91" spans="1:12">
      <c r="A91" s="1"/>
      <c r="B91" s="2"/>
      <c r="C91" s="2"/>
      <c r="D91" s="1"/>
      <c r="E91" s="1"/>
      <c r="F91" s="1"/>
      <c r="G91" s="1"/>
      <c r="H91" s="1"/>
      <c r="I91" s="1"/>
      <c r="J91" s="2"/>
      <c r="K91" s="2"/>
      <c r="L91" s="2"/>
    </row>
    <row r="92" spans="1:12">
      <c r="A92" s="1"/>
      <c r="B92" s="2"/>
      <c r="C92" s="2"/>
      <c r="D92" s="1"/>
      <c r="E92" s="1"/>
      <c r="F92" s="1"/>
      <c r="G92" s="1"/>
      <c r="H92" s="1"/>
      <c r="I92" s="1"/>
      <c r="J92" s="2"/>
      <c r="K92" s="2"/>
      <c r="L92" s="2"/>
    </row>
    <row r="93" spans="1:12">
      <c r="A93" s="1"/>
      <c r="B93" s="2"/>
      <c r="C93" s="2"/>
      <c r="D93" s="1"/>
      <c r="E93" s="1"/>
      <c r="F93" s="1"/>
      <c r="G93" s="1"/>
      <c r="H93" s="1"/>
      <c r="I93" s="1"/>
      <c r="J93" s="2"/>
      <c r="K93" s="2"/>
      <c r="L93" s="2"/>
    </row>
    <row r="94" spans="1:12">
      <c r="A94" s="1"/>
      <c r="B94" s="2"/>
      <c r="C94" s="2"/>
      <c r="D94" s="1"/>
      <c r="E94" s="1"/>
      <c r="F94" s="1"/>
      <c r="G94" s="1"/>
      <c r="H94" s="1"/>
      <c r="I94" s="1"/>
      <c r="J94" s="2"/>
      <c r="K94" s="2"/>
      <c r="L94" s="2"/>
    </row>
    <row r="95" spans="1:12">
      <c r="A95" s="1"/>
      <c r="B95" s="2"/>
      <c r="C95" s="2"/>
      <c r="D95" s="1"/>
      <c r="E95" s="1"/>
      <c r="F95" s="1"/>
      <c r="G95" s="1"/>
      <c r="H95" s="1"/>
      <c r="I95" s="1"/>
      <c r="J95" s="2"/>
      <c r="K95" s="2"/>
      <c r="L95" s="2"/>
    </row>
    <row r="96" spans="1:12">
      <c r="A96" s="1"/>
      <c r="B96" s="2"/>
      <c r="C96" s="2"/>
      <c r="D96" s="1"/>
      <c r="E96" s="1"/>
      <c r="F96" s="1"/>
      <c r="G96" s="1"/>
      <c r="H96" s="1"/>
      <c r="I96" s="1"/>
      <c r="J96" s="2"/>
      <c r="K96" s="2"/>
      <c r="L96" s="2"/>
    </row>
    <row r="97" spans="1:12">
      <c r="A97" s="1"/>
      <c r="B97" s="2"/>
      <c r="C97" s="2"/>
      <c r="D97" s="1"/>
      <c r="E97" s="1"/>
      <c r="F97" s="1"/>
      <c r="G97" s="1"/>
      <c r="H97" s="1"/>
      <c r="I97" s="1"/>
      <c r="J97" s="2"/>
      <c r="K97" s="2"/>
      <c r="L97" s="2"/>
    </row>
    <row r="98" spans="1:12">
      <c r="A98" s="1"/>
      <c r="B98" s="2"/>
      <c r="C98" s="2"/>
      <c r="D98" s="1"/>
      <c r="E98" s="1"/>
      <c r="F98" s="1"/>
      <c r="G98" s="1"/>
      <c r="H98" s="1"/>
      <c r="I98" s="1"/>
      <c r="J98" s="2"/>
      <c r="K98" s="2"/>
      <c r="L98" s="2"/>
    </row>
    <row r="99" spans="1:12">
      <c r="A99" s="1"/>
      <c r="B99" s="2"/>
      <c r="C99" s="2"/>
      <c r="D99" s="1"/>
      <c r="E99" s="1"/>
      <c r="F99" s="1"/>
      <c r="G99" s="1"/>
      <c r="H99" s="1"/>
      <c r="I99" s="1"/>
      <c r="J99" s="2"/>
      <c r="K99" s="2"/>
      <c r="L99" s="2"/>
    </row>
    <row r="100" spans="1:12">
      <c r="A100" s="1"/>
      <c r="B100" s="2"/>
      <c r="C100" s="2"/>
      <c r="D100" s="1"/>
      <c r="E100" s="1"/>
      <c r="F100" s="1"/>
      <c r="G100" s="1"/>
      <c r="H100" s="1"/>
      <c r="I100" s="1"/>
      <c r="J100" s="2"/>
      <c r="K100" s="2"/>
      <c r="L100" s="2"/>
    </row>
    <row r="101" spans="1:12">
      <c r="A101" s="1"/>
      <c r="B101" s="2"/>
      <c r="C101" s="2"/>
      <c r="D101" s="1"/>
      <c r="E101" s="1"/>
      <c r="F101" s="1"/>
      <c r="G101" s="1"/>
      <c r="H101" s="1"/>
      <c r="I101" s="1"/>
      <c r="J101" s="2"/>
      <c r="K101" s="2"/>
      <c r="L101" s="2"/>
    </row>
    <row r="102" spans="1:12">
      <c r="A102" s="1"/>
      <c r="B102" s="2"/>
      <c r="C102" s="2"/>
      <c r="D102" s="1"/>
      <c r="E102" s="1"/>
      <c r="F102" s="1"/>
      <c r="G102" s="1"/>
      <c r="H102" s="1"/>
      <c r="I102" s="1"/>
      <c r="J102" s="2"/>
      <c r="K102" s="2"/>
      <c r="L102" s="2"/>
    </row>
    <row r="103" spans="1:12">
      <c r="A103" s="1"/>
      <c r="B103" s="2"/>
      <c r="C103" s="2"/>
      <c r="D103" s="2"/>
      <c r="E103" s="2"/>
      <c r="F103" s="2"/>
      <c r="G103" s="2"/>
      <c r="H103" s="2"/>
      <c r="I103" s="2"/>
      <c r="J103" s="2"/>
      <c r="K103" s="2"/>
      <c r="L103" s="2"/>
    </row>
  </sheetData>
  <mergeCells count="1">
    <mergeCell ref="C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EE147-E94B-4314-958D-A95F4E1B8CD8}">
  <dimension ref="A1:H22"/>
  <sheetViews>
    <sheetView workbookViewId="0">
      <selection activeCell="A7" sqref="A7"/>
    </sheetView>
  </sheetViews>
  <sheetFormatPr defaultColWidth="4.5703125" defaultRowHeight="14.45"/>
  <cols>
    <col min="1" max="1" width="25.7109375" customWidth="1"/>
    <col min="2" max="2" width="13.42578125" customWidth="1"/>
    <col min="3" max="3" width="13.5703125" bestFit="1" customWidth="1"/>
    <col min="4" max="4" width="10.85546875" bestFit="1" customWidth="1"/>
    <col min="8" max="8" width="7.5703125" bestFit="1" customWidth="1"/>
  </cols>
  <sheetData>
    <row r="1" spans="1:8" ht="26.45">
      <c r="A1" s="105" t="s">
        <v>46</v>
      </c>
    </row>
    <row r="2" spans="1:8" ht="26.45">
      <c r="A2" s="118" t="s">
        <v>47</v>
      </c>
    </row>
    <row r="4" spans="1:8">
      <c r="A4" s="178" t="s">
        <v>97</v>
      </c>
      <c r="B4" s="179"/>
      <c r="C4" s="179"/>
      <c r="D4" s="180"/>
    </row>
    <row r="5" spans="1:8">
      <c r="A5" s="63" t="s">
        <v>98</v>
      </c>
      <c r="B5" s="76">
        <f>22+7+35</f>
        <v>64</v>
      </c>
      <c r="C5" s="2"/>
      <c r="D5" s="64" t="s">
        <v>99</v>
      </c>
    </row>
    <row r="6" spans="1:8">
      <c r="A6" s="63" t="s">
        <v>100</v>
      </c>
      <c r="B6" s="11" t="s">
        <v>101</v>
      </c>
      <c r="C6" s="11" t="s">
        <v>102</v>
      </c>
      <c r="D6" s="139" t="s">
        <v>103</v>
      </c>
    </row>
    <row r="7" spans="1:8">
      <c r="A7" s="65" t="s">
        <v>104</v>
      </c>
      <c r="B7" s="140">
        <v>320</v>
      </c>
      <c r="C7" s="132">
        <v>0.8</v>
      </c>
      <c r="D7" s="135">
        <f>B7*B5*C7</f>
        <v>16384</v>
      </c>
    </row>
    <row r="8" spans="1:8">
      <c r="A8" s="65" t="s">
        <v>105</v>
      </c>
      <c r="B8" s="141">
        <v>640</v>
      </c>
      <c r="C8" s="132">
        <v>0.2</v>
      </c>
      <c r="D8" s="135">
        <f>B8*B5*C8</f>
        <v>8192</v>
      </c>
      <c r="H8" s="77"/>
    </row>
    <row r="9" spans="1:8">
      <c r="A9" s="65"/>
      <c r="B9" s="2"/>
      <c r="C9" s="134" t="s">
        <v>106</v>
      </c>
      <c r="D9" s="135">
        <f>SUM(D7:D8)</f>
        <v>24576</v>
      </c>
    </row>
    <row r="10" spans="1:8">
      <c r="A10" s="65"/>
      <c r="B10" s="2"/>
      <c r="C10" s="134"/>
      <c r="D10" s="138"/>
    </row>
    <row r="11" spans="1:8">
      <c r="A11" s="156">
        <v>0.75</v>
      </c>
      <c r="B11" s="181" t="s">
        <v>107</v>
      </c>
      <c r="C11" s="181"/>
      <c r="D11" s="136">
        <f>D9*A11</f>
        <v>18432</v>
      </c>
    </row>
    <row r="12" spans="1:8" ht="15" thickBot="1">
      <c r="A12" s="155" t="s">
        <v>108</v>
      </c>
      <c r="B12" s="142"/>
      <c r="C12" s="142" t="s">
        <v>109</v>
      </c>
      <c r="D12" s="137">
        <f>D11*12</f>
        <v>221184</v>
      </c>
    </row>
    <row r="14" spans="1:8">
      <c r="A14" s="177"/>
      <c r="B14" s="177"/>
      <c r="C14" s="177"/>
      <c r="D14" s="177"/>
    </row>
    <row r="15" spans="1:8">
      <c r="A15" s="11"/>
      <c r="B15" s="2"/>
      <c r="C15" s="2"/>
      <c r="D15" s="2"/>
    </row>
    <row r="16" spans="1:8">
      <c r="A16" s="11"/>
      <c r="B16" s="11"/>
      <c r="C16" s="11"/>
      <c r="D16" s="11"/>
    </row>
    <row r="17" spans="1:4">
      <c r="A17" s="2"/>
      <c r="B17" s="143"/>
      <c r="C17" s="7"/>
      <c r="D17" s="144"/>
    </row>
    <row r="18" spans="1:4">
      <c r="A18" s="2"/>
      <c r="B18" s="145"/>
      <c r="C18" s="7"/>
      <c r="D18" s="144"/>
    </row>
    <row r="19" spans="1:4">
      <c r="A19" s="2"/>
      <c r="B19" s="2"/>
      <c r="C19" s="134"/>
      <c r="D19" s="144"/>
    </row>
    <row r="20" spans="1:4">
      <c r="A20" s="2"/>
      <c r="B20" s="2"/>
      <c r="C20" s="134"/>
      <c r="D20" s="144"/>
    </row>
    <row r="21" spans="1:4">
      <c r="A21" s="2"/>
      <c r="B21" s="181"/>
      <c r="C21" s="181"/>
      <c r="D21" s="144"/>
    </row>
    <row r="22" spans="1:4">
      <c r="A22" s="2"/>
      <c r="B22" s="134"/>
      <c r="C22" s="134"/>
      <c r="D22" s="146"/>
    </row>
  </sheetData>
  <mergeCells count="4">
    <mergeCell ref="A4:D4"/>
    <mergeCell ref="B11:C11"/>
    <mergeCell ref="A14:D14"/>
    <mergeCell ref="B21:C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C4EFE-9FA6-49D5-AEC2-D656F0A45E18}">
  <dimension ref="A1:N101"/>
  <sheetViews>
    <sheetView workbookViewId="0">
      <pane xSplit="2" ySplit="8" topLeftCell="C12" activePane="bottomRight" state="frozen"/>
      <selection pane="bottomRight" activeCell="F7" sqref="F7"/>
      <selection pane="bottomLeft"/>
      <selection pane="topRight"/>
    </sheetView>
  </sheetViews>
  <sheetFormatPr defaultColWidth="9.28515625" defaultRowHeight="14.45"/>
  <cols>
    <col min="1" max="1" width="25.85546875" bestFit="1" customWidth="1"/>
    <col min="2" max="2" width="29" customWidth="1"/>
    <col min="3" max="3" width="6.28515625" bestFit="1" customWidth="1"/>
    <col min="4" max="4" width="19.85546875" customWidth="1"/>
    <col min="5" max="5" width="20.140625" bestFit="1" customWidth="1"/>
    <col min="6" max="6" width="18.28515625" bestFit="1" customWidth="1"/>
    <col min="7" max="7" width="9.7109375" style="104" bestFit="1" customWidth="1"/>
    <col min="8" max="8" width="13" customWidth="1"/>
    <col min="9" max="9" width="57.85546875" bestFit="1" customWidth="1"/>
    <col min="11" max="11" width="10.42578125" bestFit="1" customWidth="1"/>
  </cols>
  <sheetData>
    <row r="1" spans="1:12" ht="26.45">
      <c r="A1" s="105" t="s">
        <v>46</v>
      </c>
      <c r="B1" s="2"/>
      <c r="C1" s="2"/>
      <c r="D1" s="2"/>
      <c r="E1" s="2"/>
      <c r="F1" s="2"/>
      <c r="G1" s="11"/>
      <c r="H1" s="2"/>
      <c r="I1" s="2"/>
      <c r="J1" s="2"/>
      <c r="K1" s="2"/>
      <c r="L1" s="2"/>
    </row>
    <row r="2" spans="1:12" ht="26.45">
      <c r="A2" s="118" t="s">
        <v>47</v>
      </c>
      <c r="B2" s="11"/>
      <c r="C2" s="177" t="str">
        <f>'Phase 1'!C2</f>
        <v>Housing Access Network</v>
      </c>
      <c r="D2" s="177"/>
      <c r="E2" s="177"/>
      <c r="F2" s="177"/>
      <c r="G2" s="11"/>
      <c r="H2" s="2"/>
      <c r="I2" s="2"/>
      <c r="J2" s="2"/>
      <c r="K2" s="2"/>
      <c r="L2" s="2"/>
    </row>
    <row r="3" spans="1:12" ht="15" thickBot="1">
      <c r="A3" s="94"/>
      <c r="B3" s="95"/>
      <c r="C3" s="95"/>
      <c r="D3" s="95"/>
      <c r="E3" s="95"/>
      <c r="F3" s="95"/>
      <c r="G3" s="95"/>
      <c r="H3" s="96"/>
      <c r="I3" s="2"/>
      <c r="J3" s="2"/>
      <c r="K3" s="2"/>
      <c r="L3" s="2"/>
    </row>
    <row r="4" spans="1:12">
      <c r="A4" s="1"/>
      <c r="B4" s="11"/>
      <c r="C4" s="11"/>
      <c r="D4" s="98" t="s">
        <v>77</v>
      </c>
      <c r="E4" s="8"/>
      <c r="F4" s="8"/>
      <c r="G4" s="13"/>
      <c r="H4" s="2"/>
      <c r="I4" s="2"/>
      <c r="J4" s="2"/>
      <c r="K4" s="2"/>
      <c r="L4" s="2"/>
    </row>
    <row r="5" spans="1:12">
      <c r="A5" s="1"/>
      <c r="B5" s="11"/>
      <c r="C5" s="97" t="s">
        <v>49</v>
      </c>
      <c r="D5" s="129" t="s">
        <v>78</v>
      </c>
      <c r="E5" s="129" t="s">
        <v>50</v>
      </c>
      <c r="F5" s="129" t="s">
        <v>51</v>
      </c>
      <c r="G5" s="13" t="s">
        <v>52</v>
      </c>
      <c r="H5" s="2"/>
      <c r="I5" s="2"/>
      <c r="J5" s="2"/>
      <c r="K5" s="2"/>
      <c r="L5" s="2"/>
    </row>
    <row r="6" spans="1:12">
      <c r="A6" s="4"/>
      <c r="B6" s="133"/>
      <c r="C6" s="133"/>
      <c r="D6" s="92" t="s">
        <v>53</v>
      </c>
      <c r="E6" s="92" t="s">
        <v>53</v>
      </c>
      <c r="F6" s="92" t="s">
        <v>53</v>
      </c>
      <c r="G6" s="13" t="s">
        <v>54</v>
      </c>
      <c r="H6" s="8"/>
      <c r="I6" s="8"/>
      <c r="J6" s="8"/>
      <c r="K6" s="8"/>
      <c r="L6" s="8"/>
    </row>
    <row r="7" spans="1:12">
      <c r="A7" s="32"/>
      <c r="B7" s="133"/>
      <c r="C7" s="133"/>
      <c r="D7" s="8"/>
      <c r="E7" s="8"/>
      <c r="F7" s="8"/>
      <c r="G7" s="13" t="s">
        <v>55</v>
      </c>
      <c r="H7" s="8"/>
      <c r="I7" s="8"/>
      <c r="J7" s="8"/>
      <c r="K7" s="8"/>
      <c r="L7" s="8"/>
    </row>
    <row r="8" spans="1:12">
      <c r="A8" s="7"/>
      <c r="B8" s="134" t="s">
        <v>56</v>
      </c>
      <c r="C8" s="11"/>
      <c r="D8" s="3" t="s">
        <v>57</v>
      </c>
      <c r="E8" s="3" t="s">
        <v>57</v>
      </c>
      <c r="F8" s="3" t="s">
        <v>57</v>
      </c>
      <c r="G8" s="102"/>
      <c r="H8" s="2"/>
      <c r="I8" s="2"/>
      <c r="J8" s="2"/>
      <c r="K8" s="2"/>
      <c r="L8" s="2"/>
    </row>
    <row r="9" spans="1:12">
      <c r="A9" s="1"/>
      <c r="B9" s="134"/>
      <c r="C9" s="11"/>
      <c r="D9" s="3"/>
      <c r="E9" s="3"/>
      <c r="F9" s="3"/>
      <c r="G9" s="102"/>
      <c r="H9" s="2"/>
      <c r="I9" s="2"/>
      <c r="J9" s="2"/>
      <c r="K9" s="2"/>
      <c r="L9" s="2"/>
    </row>
    <row r="10" spans="1:12">
      <c r="A10" s="1"/>
      <c r="B10" s="134" t="s">
        <v>58</v>
      </c>
      <c r="C10" s="75">
        <v>0</v>
      </c>
      <c r="D10" s="123">
        <f>Fees!D12</f>
        <v>221184</v>
      </c>
      <c r="E10" s="123">
        <f>'Phase 1'!D10</f>
        <v>215000</v>
      </c>
      <c r="F10" s="123">
        <f>'Phase 1'!E10</f>
        <v>50000</v>
      </c>
      <c r="G10" s="124">
        <f>SUM(D10:F10)</f>
        <v>486184</v>
      </c>
      <c r="H10" s="2"/>
      <c r="I10" s="2"/>
      <c r="J10" s="2"/>
      <c r="K10" s="2"/>
      <c r="L10" s="2"/>
    </row>
    <row r="11" spans="1:12">
      <c r="A11" s="2"/>
      <c r="B11" s="51"/>
      <c r="C11" s="2"/>
      <c r="D11" s="2"/>
      <c r="E11" s="2"/>
      <c r="F11" s="2"/>
      <c r="G11" s="102"/>
      <c r="H11" s="2"/>
      <c r="I11" s="2"/>
      <c r="J11" s="2"/>
      <c r="K11" s="2"/>
      <c r="L11" s="2"/>
    </row>
    <row r="12" spans="1:12">
      <c r="A12" s="34" t="s">
        <v>59</v>
      </c>
      <c r="B12" s="47" t="s">
        <v>60</v>
      </c>
      <c r="C12" s="5"/>
      <c r="D12" s="6"/>
      <c r="E12" s="6"/>
      <c r="F12" s="6"/>
      <c r="G12" s="103"/>
      <c r="H12" s="83" t="s">
        <v>61</v>
      </c>
      <c r="I12" s="2"/>
      <c r="J12" s="2"/>
      <c r="K12" s="2"/>
      <c r="L12" s="2"/>
    </row>
    <row r="13" spans="1:12">
      <c r="A13" s="91" t="s">
        <v>62</v>
      </c>
      <c r="B13" s="92" t="s">
        <v>63</v>
      </c>
      <c r="C13" s="33"/>
      <c r="D13" s="99">
        <f>100%-E13-F13</f>
        <v>0.8</v>
      </c>
      <c r="E13" s="100">
        <v>0.1</v>
      </c>
      <c r="F13" s="99">
        <v>0.1</v>
      </c>
      <c r="G13" s="119">
        <f>SUM(C13:F13)</f>
        <v>1</v>
      </c>
      <c r="H13" s="2"/>
      <c r="I13" s="2"/>
      <c r="J13" s="2"/>
      <c r="K13" s="2"/>
      <c r="L13" s="2"/>
    </row>
    <row r="14" spans="1:12">
      <c r="A14" s="91" t="s">
        <v>64</v>
      </c>
      <c r="B14" s="92" t="s">
        <v>65</v>
      </c>
      <c r="C14" s="33"/>
      <c r="D14" s="99">
        <f t="shared" ref="D14:D17" si="0">100%-E14-F14</f>
        <v>0.2</v>
      </c>
      <c r="E14" s="100">
        <v>0.5</v>
      </c>
      <c r="F14" s="99">
        <v>0.3</v>
      </c>
      <c r="G14" s="119">
        <f t="shared" ref="G14:G17" si="1">SUM(C14:F14)</f>
        <v>1</v>
      </c>
      <c r="H14" s="7"/>
      <c r="I14" s="2"/>
      <c r="J14" s="2"/>
      <c r="K14" s="2"/>
      <c r="L14" s="2"/>
    </row>
    <row r="15" spans="1:12">
      <c r="A15" s="91" t="s">
        <v>66</v>
      </c>
      <c r="B15" s="92" t="s">
        <v>65</v>
      </c>
      <c r="C15" s="33"/>
      <c r="D15" s="99"/>
      <c r="E15" s="100">
        <v>1</v>
      </c>
      <c r="F15" s="99"/>
      <c r="G15" s="119">
        <f t="shared" si="1"/>
        <v>1</v>
      </c>
      <c r="H15" s="7"/>
      <c r="I15" s="2"/>
      <c r="J15" s="2"/>
      <c r="K15" s="2"/>
      <c r="L15" s="2"/>
    </row>
    <row r="16" spans="1:12">
      <c r="A16" s="91" t="s">
        <v>80</v>
      </c>
      <c r="B16" s="92" t="s">
        <v>65</v>
      </c>
      <c r="C16" s="33"/>
      <c r="D16" s="99">
        <f>100%/12*10</f>
        <v>0.83333333333333326</v>
      </c>
      <c r="E16" s="100"/>
      <c r="F16" s="99"/>
      <c r="G16" s="119">
        <f t="shared" ref="G16" si="2">SUM(C16:F16)</f>
        <v>0.83333333333333326</v>
      </c>
      <c r="I16" s="81" t="s">
        <v>81</v>
      </c>
      <c r="J16" s="2"/>
      <c r="K16" s="2"/>
      <c r="L16" s="2"/>
    </row>
    <row r="17" spans="1:12">
      <c r="A17" s="91" t="s">
        <v>82</v>
      </c>
      <c r="B17" s="92" t="s">
        <v>83</v>
      </c>
      <c r="C17" s="22"/>
      <c r="D17" s="99">
        <f t="shared" si="0"/>
        <v>1</v>
      </c>
      <c r="E17" s="100"/>
      <c r="F17" s="99"/>
      <c r="G17" s="119">
        <f t="shared" si="1"/>
        <v>1</v>
      </c>
      <c r="H17" s="7"/>
      <c r="I17" s="2"/>
      <c r="J17" s="2"/>
      <c r="K17" s="2"/>
      <c r="L17" s="2"/>
    </row>
    <row r="18" spans="1:12">
      <c r="A18" s="17"/>
      <c r="B18" s="49"/>
      <c r="C18" s="19"/>
      <c r="D18" s="10"/>
      <c r="E18" s="10"/>
      <c r="F18" s="10"/>
      <c r="G18" s="28"/>
      <c r="H18" s="7"/>
      <c r="I18" s="2"/>
      <c r="J18" s="2"/>
      <c r="K18" s="2"/>
      <c r="L18" s="2"/>
    </row>
    <row r="19" spans="1:12">
      <c r="A19" s="40"/>
      <c r="B19" s="50"/>
      <c r="C19" s="41"/>
      <c r="D19" s="41"/>
      <c r="E19" s="41"/>
      <c r="F19" s="41"/>
      <c r="G19" s="42"/>
      <c r="H19" s="42"/>
      <c r="I19" s="11"/>
      <c r="J19" s="11"/>
      <c r="K19" s="11"/>
      <c r="L19" s="11"/>
    </row>
    <row r="20" spans="1:12">
      <c r="A20" s="12" t="s">
        <v>67</v>
      </c>
      <c r="B20" s="51"/>
      <c r="C20" s="2"/>
      <c r="D20" s="8"/>
      <c r="E20" s="8"/>
      <c r="F20" s="8"/>
      <c r="G20" s="14"/>
      <c r="H20" s="2"/>
      <c r="I20" s="2"/>
      <c r="J20" s="2"/>
      <c r="K20" s="2"/>
      <c r="L20" s="2"/>
    </row>
    <row r="21" spans="1:12">
      <c r="A21" s="93">
        <v>75000</v>
      </c>
      <c r="B21" s="92" t="s">
        <v>68</v>
      </c>
      <c r="C21" s="33"/>
      <c r="D21" s="130">
        <f t="shared" ref="D21:F25" si="3">$A21*D13</f>
        <v>60000</v>
      </c>
      <c r="E21" s="130">
        <f t="shared" si="3"/>
        <v>7500</v>
      </c>
      <c r="F21" s="130">
        <f t="shared" si="3"/>
        <v>7500</v>
      </c>
      <c r="G21" s="124">
        <f>SUM(C21:F21)</f>
        <v>75000</v>
      </c>
      <c r="H21" s="30">
        <f>A21-G21</f>
        <v>0</v>
      </c>
      <c r="I21" s="2"/>
      <c r="J21" s="2"/>
      <c r="K21" s="2"/>
      <c r="L21" s="2"/>
    </row>
    <row r="22" spans="1:12">
      <c r="A22" s="93">
        <v>65000</v>
      </c>
      <c r="B22" s="92" t="s">
        <v>69</v>
      </c>
      <c r="C22" s="33"/>
      <c r="D22" s="130">
        <f t="shared" si="3"/>
        <v>13000</v>
      </c>
      <c r="E22" s="130">
        <f t="shared" si="3"/>
        <v>32500</v>
      </c>
      <c r="F22" s="130">
        <f t="shared" si="3"/>
        <v>19500</v>
      </c>
      <c r="G22" s="124">
        <f t="shared" ref="G22:G25" si="4">SUM(C22:F22)</f>
        <v>65000</v>
      </c>
      <c r="H22" s="30">
        <f>A22-G22</f>
        <v>0</v>
      </c>
      <c r="I22" s="1"/>
      <c r="J22" s="2"/>
      <c r="K22" s="2"/>
      <c r="L22" s="2"/>
    </row>
    <row r="23" spans="1:12">
      <c r="A23" s="93">
        <v>65000</v>
      </c>
      <c r="B23" s="92" t="s">
        <v>70</v>
      </c>
      <c r="C23" s="33"/>
      <c r="D23" s="130">
        <f t="shared" si="3"/>
        <v>0</v>
      </c>
      <c r="E23" s="130">
        <f t="shared" si="3"/>
        <v>65000</v>
      </c>
      <c r="F23" s="130">
        <f t="shared" si="3"/>
        <v>0</v>
      </c>
      <c r="G23" s="124">
        <f t="shared" si="4"/>
        <v>65000</v>
      </c>
      <c r="H23" s="30">
        <f>A23-G23</f>
        <v>0</v>
      </c>
      <c r="I23" s="1"/>
      <c r="J23" s="2"/>
      <c r="K23" s="2"/>
      <c r="L23" s="2"/>
    </row>
    <row r="24" spans="1:12">
      <c r="A24" s="93">
        <v>65000</v>
      </c>
      <c r="B24" s="92" t="s">
        <v>87</v>
      </c>
      <c r="C24" s="33"/>
      <c r="D24" s="130">
        <f t="shared" si="3"/>
        <v>54166.666666666664</v>
      </c>
      <c r="E24" s="130">
        <f t="shared" si="3"/>
        <v>0</v>
      </c>
      <c r="F24" s="130">
        <f t="shared" si="3"/>
        <v>0</v>
      </c>
      <c r="G24" s="124">
        <f t="shared" si="4"/>
        <v>54166.666666666664</v>
      </c>
      <c r="H24" s="30">
        <f>A24-G24</f>
        <v>10833.333333333336</v>
      </c>
      <c r="I24" s="81" t="s">
        <v>88</v>
      </c>
      <c r="J24" s="2"/>
      <c r="K24" s="2"/>
      <c r="L24" s="2"/>
    </row>
    <row r="25" spans="1:12">
      <c r="A25" s="93">
        <v>65000</v>
      </c>
      <c r="B25" s="92" t="s">
        <v>89</v>
      </c>
      <c r="C25" s="27"/>
      <c r="D25" s="130">
        <f t="shared" si="3"/>
        <v>65000</v>
      </c>
      <c r="E25" s="130">
        <f t="shared" si="3"/>
        <v>0</v>
      </c>
      <c r="F25" s="130">
        <f t="shared" si="3"/>
        <v>0</v>
      </c>
      <c r="G25" s="124">
        <f t="shared" si="4"/>
        <v>65000</v>
      </c>
      <c r="H25" s="30">
        <f>A25-G25</f>
        <v>0</v>
      </c>
      <c r="I25" s="1"/>
      <c r="J25" s="2"/>
      <c r="K25" s="80"/>
      <c r="L25" s="2"/>
    </row>
    <row r="26" spans="1:12">
      <c r="A26" s="18"/>
      <c r="B26" s="52"/>
      <c r="C26" s="1"/>
      <c r="D26" s="4"/>
      <c r="E26" s="4"/>
      <c r="F26" s="4"/>
      <c r="G26" s="14"/>
      <c r="H26" s="18"/>
      <c r="I26" s="1"/>
      <c r="J26" s="2"/>
      <c r="K26" s="2"/>
      <c r="L26" s="2"/>
    </row>
    <row r="27" spans="1:12">
      <c r="A27" s="35">
        <f>SUM(A21:A26)</f>
        <v>335000</v>
      </c>
      <c r="B27" s="53" t="s">
        <v>71</v>
      </c>
      <c r="C27" s="20">
        <f>SUM(C21:C26)</f>
        <v>0</v>
      </c>
      <c r="D27" s="131">
        <f>SUM(D21:D26)</f>
        <v>192166.66666666666</v>
      </c>
      <c r="E27" s="131">
        <f>SUM(E21:E26)</f>
        <v>105000</v>
      </c>
      <c r="F27" s="131">
        <f>SUM(F21:F26)</f>
        <v>27000</v>
      </c>
      <c r="G27" s="120">
        <f>C27+D27+E27+F27</f>
        <v>324166.66666666663</v>
      </c>
      <c r="H27" s="39"/>
      <c r="I27" s="2"/>
      <c r="J27" s="2"/>
      <c r="K27" s="2"/>
      <c r="L27" s="2"/>
    </row>
    <row r="28" spans="1:12">
      <c r="A28" s="1"/>
      <c r="B28" s="52"/>
      <c r="C28" s="1"/>
      <c r="D28" s="4"/>
      <c r="E28" s="4"/>
      <c r="F28" s="4"/>
      <c r="G28" s="102"/>
      <c r="H28" s="2"/>
      <c r="I28" s="2"/>
      <c r="J28" s="2"/>
      <c r="K28" s="2"/>
      <c r="L28" s="2"/>
    </row>
    <row r="29" spans="1:12" ht="39">
      <c r="A29" s="1"/>
      <c r="B29" s="72" t="s">
        <v>72</v>
      </c>
      <c r="C29" s="101"/>
      <c r="D29" s="90">
        <v>29017.333333333299</v>
      </c>
      <c r="E29" s="123">
        <f>'Phase 1'!D25</f>
        <v>30000</v>
      </c>
      <c r="F29" s="123">
        <f>'Phase 1'!E25</f>
        <v>8000</v>
      </c>
      <c r="G29" s="102"/>
      <c r="H29" s="2"/>
      <c r="I29" s="2"/>
      <c r="J29" s="2"/>
      <c r="K29" s="2"/>
      <c r="L29" s="2"/>
    </row>
    <row r="30" spans="1:12">
      <c r="A30" s="1"/>
      <c r="B30" s="72" t="s">
        <v>92</v>
      </c>
      <c r="C30" s="101"/>
      <c r="D30" s="90">
        <v>0</v>
      </c>
      <c r="E30" s="123">
        <f>'Phase 1'!D26</f>
        <v>80000</v>
      </c>
      <c r="F30" s="123">
        <f>'Phase 1'!E26</f>
        <v>10000</v>
      </c>
      <c r="G30" s="102"/>
      <c r="H30" s="2"/>
      <c r="I30" s="2"/>
      <c r="J30" s="2"/>
      <c r="K30" s="2"/>
      <c r="L30" s="2"/>
    </row>
    <row r="31" spans="1:12">
      <c r="A31" s="1"/>
      <c r="B31" s="73" t="s">
        <v>74</v>
      </c>
      <c r="C31" s="101"/>
      <c r="D31" s="90">
        <v>0</v>
      </c>
      <c r="E31" s="117"/>
      <c r="F31" s="123">
        <f>'Phase 1'!E27</f>
        <v>5000</v>
      </c>
      <c r="G31" s="102"/>
      <c r="H31" s="2"/>
      <c r="I31" s="2"/>
      <c r="J31" s="2"/>
      <c r="K31" s="2"/>
      <c r="L31" s="2"/>
    </row>
    <row r="32" spans="1:12">
      <c r="A32" s="1"/>
      <c r="B32" s="52"/>
      <c r="C32" s="1"/>
      <c r="D32" s="79"/>
      <c r="E32" s="79"/>
      <c r="F32" s="79"/>
      <c r="G32" s="102"/>
      <c r="H32" s="2"/>
      <c r="I32" s="2"/>
      <c r="J32" s="2"/>
      <c r="K32" s="2"/>
      <c r="L32" s="2"/>
    </row>
    <row r="33" spans="1:14" ht="26.1">
      <c r="A33" s="56"/>
      <c r="B33" s="57" t="s">
        <v>75</v>
      </c>
      <c r="C33" s="61">
        <f>C31+C30+C27</f>
        <v>0</v>
      </c>
      <c r="D33" s="121">
        <f>D31+D30+D29+D27</f>
        <v>221183.99999999994</v>
      </c>
      <c r="E33" s="121">
        <f t="shared" ref="E33:F33" si="5">E31+E30+E29+E27</f>
        <v>215000</v>
      </c>
      <c r="F33" s="121">
        <f t="shared" si="5"/>
        <v>50000</v>
      </c>
      <c r="G33" s="120">
        <f>C33+D33+E33+F33</f>
        <v>486183.99999999994</v>
      </c>
      <c r="H33" s="2"/>
      <c r="I33" s="2"/>
      <c r="J33" s="2"/>
      <c r="K33" s="2"/>
      <c r="L33" s="2"/>
      <c r="M33" s="2"/>
      <c r="N33" s="2"/>
    </row>
    <row r="34" spans="1:14">
      <c r="A34" s="1"/>
      <c r="B34" s="52"/>
      <c r="C34" s="1"/>
      <c r="D34" s="4"/>
      <c r="E34" s="4"/>
      <c r="F34" s="4"/>
      <c r="G34" s="11"/>
      <c r="H34" s="2"/>
      <c r="I34" s="2"/>
      <c r="J34" s="2"/>
      <c r="K34" s="2"/>
      <c r="L34" s="2"/>
      <c r="M34" s="2"/>
      <c r="N34" s="2"/>
    </row>
    <row r="35" spans="1:14" ht="15" thickBot="1">
      <c r="A35" s="66"/>
      <c r="B35" s="67" t="s">
        <v>93</v>
      </c>
      <c r="C35" s="78">
        <f>C10-C33</f>
        <v>0</v>
      </c>
      <c r="D35" s="147">
        <f>D10-D33</f>
        <v>0</v>
      </c>
      <c r="E35" s="148">
        <f>E10-E33</f>
        <v>0</v>
      </c>
      <c r="F35" s="148">
        <f>F10-F33</f>
        <v>0</v>
      </c>
      <c r="G35" s="149">
        <f>SUM(C35:F35)</f>
        <v>0</v>
      </c>
      <c r="H35" s="2"/>
      <c r="I35" s="84"/>
      <c r="J35" s="2"/>
      <c r="K35" s="2"/>
      <c r="L35" s="2"/>
      <c r="M35" s="2"/>
      <c r="N35" s="2"/>
    </row>
    <row r="36" spans="1:14" ht="15" thickTop="1">
      <c r="A36" s="1"/>
      <c r="B36" s="2"/>
      <c r="C36" s="2"/>
      <c r="D36" s="1"/>
      <c r="E36" s="1"/>
      <c r="F36" s="1"/>
      <c r="G36" s="11"/>
      <c r="H36" s="2"/>
      <c r="I36" s="84"/>
      <c r="J36" s="2"/>
      <c r="K36" s="2"/>
      <c r="L36" s="2"/>
    </row>
    <row r="37" spans="1:14">
      <c r="A37" s="1"/>
      <c r="B37" s="2"/>
      <c r="C37" s="2"/>
      <c r="D37" s="46"/>
      <c r="E37" s="1"/>
      <c r="F37" s="1"/>
      <c r="G37" s="11"/>
      <c r="H37" s="2"/>
      <c r="I37" s="2"/>
      <c r="J37" s="2"/>
      <c r="K37" s="2"/>
      <c r="L37" s="2"/>
    </row>
    <row r="38" spans="1:14">
      <c r="A38" s="31"/>
      <c r="B38" s="2"/>
      <c r="C38" s="2"/>
      <c r="D38" s="1"/>
      <c r="E38" s="1"/>
      <c r="F38" s="1"/>
      <c r="G38" s="11"/>
      <c r="H38" s="2"/>
      <c r="I38" s="2"/>
      <c r="J38" s="2"/>
      <c r="K38" s="2"/>
      <c r="L38" s="2"/>
    </row>
    <row r="39" spans="1:14">
      <c r="A39" s="1"/>
      <c r="B39" s="2"/>
      <c r="C39" s="2"/>
      <c r="D39" s="46"/>
      <c r="E39" s="1"/>
      <c r="F39" s="1"/>
      <c r="G39" s="11"/>
      <c r="H39" s="2"/>
      <c r="I39" s="2"/>
      <c r="J39" s="2"/>
      <c r="K39" s="2"/>
      <c r="L39" s="2"/>
    </row>
    <row r="40" spans="1:14">
      <c r="A40" s="1"/>
      <c r="B40" s="2"/>
      <c r="C40" s="2"/>
      <c r="D40" s="1"/>
      <c r="E40" s="1"/>
      <c r="F40" s="1"/>
      <c r="G40" s="11"/>
      <c r="H40" s="2"/>
      <c r="I40" s="2"/>
      <c r="J40" s="2"/>
      <c r="K40" s="2"/>
      <c r="L40" s="2"/>
    </row>
    <row r="41" spans="1:14">
      <c r="A41" s="1"/>
      <c r="B41" s="2"/>
      <c r="C41" s="2"/>
      <c r="D41" s="1"/>
      <c r="E41" s="1"/>
      <c r="F41" s="1"/>
      <c r="G41" s="11"/>
      <c r="H41" s="2"/>
      <c r="I41" s="2"/>
      <c r="J41" s="2"/>
      <c r="K41" s="2"/>
      <c r="L41" s="2"/>
    </row>
    <row r="42" spans="1:14">
      <c r="A42" s="1"/>
      <c r="B42" s="2"/>
      <c r="C42" s="2"/>
      <c r="D42" s="1"/>
      <c r="E42" s="1"/>
      <c r="F42" s="1"/>
      <c r="G42" s="11"/>
      <c r="H42" s="2"/>
      <c r="I42" s="2"/>
      <c r="J42" s="2"/>
      <c r="K42" s="2"/>
      <c r="L42" s="2"/>
    </row>
    <row r="43" spans="1:14">
      <c r="A43" s="1"/>
      <c r="B43" s="2"/>
      <c r="C43" s="2"/>
      <c r="D43" s="1"/>
      <c r="E43" s="1"/>
      <c r="F43" s="1"/>
      <c r="G43" s="11"/>
      <c r="H43" s="2"/>
      <c r="I43" s="2"/>
      <c r="J43" s="2"/>
      <c r="K43" s="2"/>
      <c r="L43" s="2"/>
    </row>
    <row r="44" spans="1:14">
      <c r="A44" s="1"/>
      <c r="B44" s="2"/>
      <c r="C44" s="2"/>
      <c r="D44" s="1"/>
      <c r="E44" s="1"/>
      <c r="F44" s="1"/>
      <c r="G44" s="11"/>
      <c r="H44" s="2"/>
      <c r="I44" s="2"/>
      <c r="J44" s="2"/>
      <c r="K44" s="2"/>
      <c r="L44" s="2"/>
    </row>
    <row r="45" spans="1:14">
      <c r="A45" s="1"/>
      <c r="B45" s="2"/>
      <c r="C45" s="2"/>
      <c r="D45" s="1"/>
      <c r="E45" s="1"/>
      <c r="F45" s="1"/>
      <c r="G45" s="11"/>
      <c r="H45" s="2"/>
      <c r="I45" s="2"/>
      <c r="J45" s="2"/>
      <c r="K45" s="2"/>
      <c r="L45" s="2"/>
    </row>
    <row r="46" spans="1:14">
      <c r="A46" s="1"/>
      <c r="B46" s="2"/>
      <c r="C46" s="2"/>
      <c r="D46" s="1"/>
      <c r="E46" s="1"/>
      <c r="F46" s="1"/>
      <c r="G46" s="11"/>
      <c r="H46" s="2"/>
      <c r="I46" s="2"/>
      <c r="J46" s="2"/>
      <c r="K46" s="2"/>
      <c r="L46" s="2"/>
    </row>
    <row r="47" spans="1:14">
      <c r="A47" s="1"/>
      <c r="B47" s="2"/>
      <c r="C47" s="2"/>
      <c r="D47" s="1"/>
      <c r="E47" s="1"/>
      <c r="F47" s="1"/>
      <c r="G47" s="11"/>
      <c r="H47" s="2"/>
      <c r="I47" s="2"/>
      <c r="J47" s="2"/>
      <c r="K47" s="2"/>
      <c r="L47" s="2"/>
    </row>
    <row r="48" spans="1:14">
      <c r="A48" s="1"/>
      <c r="B48" s="2"/>
      <c r="C48" s="2"/>
      <c r="D48" s="1"/>
      <c r="E48" s="1"/>
      <c r="F48" s="1"/>
      <c r="G48" s="12"/>
      <c r="H48" s="1"/>
      <c r="I48" s="1"/>
      <c r="J48" s="2"/>
      <c r="K48" s="2"/>
      <c r="L48" s="2"/>
    </row>
    <row r="49" spans="1:12">
      <c r="A49" s="1"/>
      <c r="B49" s="2"/>
      <c r="C49" s="2"/>
      <c r="D49" s="1"/>
      <c r="E49" s="1"/>
      <c r="F49" s="1"/>
      <c r="G49" s="12"/>
      <c r="H49" s="1"/>
      <c r="I49" s="1"/>
      <c r="J49" s="2"/>
      <c r="K49" s="2"/>
      <c r="L49" s="2"/>
    </row>
    <row r="50" spans="1:12">
      <c r="A50" s="1"/>
      <c r="B50" s="2"/>
      <c r="C50" s="2"/>
      <c r="D50" s="1"/>
      <c r="E50" s="1"/>
      <c r="F50" s="1"/>
      <c r="G50" s="12"/>
      <c r="H50" s="1"/>
      <c r="I50" s="1"/>
      <c r="J50" s="2"/>
      <c r="K50" s="2"/>
      <c r="L50" s="2"/>
    </row>
    <row r="51" spans="1:12">
      <c r="A51" s="1"/>
      <c r="B51" s="2"/>
      <c r="C51" s="2"/>
      <c r="D51" s="1"/>
      <c r="E51" s="1"/>
      <c r="F51" s="1"/>
      <c r="G51" s="12"/>
      <c r="H51" s="1"/>
      <c r="I51" s="1"/>
      <c r="J51" s="2"/>
      <c r="K51" s="2"/>
      <c r="L51" s="2"/>
    </row>
    <row r="52" spans="1:12">
      <c r="A52" s="1"/>
      <c r="B52" s="2"/>
      <c r="C52" s="2"/>
      <c r="D52" s="1"/>
      <c r="E52" s="1"/>
      <c r="F52" s="1"/>
      <c r="G52" s="12"/>
      <c r="H52" s="1"/>
      <c r="I52" s="1"/>
      <c r="J52" s="2"/>
      <c r="K52" s="2"/>
      <c r="L52" s="2"/>
    </row>
    <row r="53" spans="1:12">
      <c r="A53" s="1"/>
      <c r="B53" s="2"/>
      <c r="C53" s="2"/>
      <c r="D53" s="1"/>
      <c r="E53" s="1"/>
      <c r="F53" s="1"/>
      <c r="G53" s="12"/>
      <c r="H53" s="1"/>
      <c r="I53" s="1"/>
      <c r="J53" s="2"/>
      <c r="K53" s="2"/>
      <c r="L53" s="2"/>
    </row>
    <row r="54" spans="1:12">
      <c r="A54" s="1"/>
      <c r="B54" s="2"/>
      <c r="C54" s="2"/>
      <c r="D54" s="1"/>
      <c r="E54" s="1"/>
      <c r="F54" s="1"/>
      <c r="G54" s="12"/>
      <c r="H54" s="1"/>
      <c r="I54" s="1"/>
      <c r="J54" s="2"/>
      <c r="K54" s="2"/>
      <c r="L54" s="2"/>
    </row>
    <row r="55" spans="1:12">
      <c r="A55" s="1"/>
      <c r="B55" s="2"/>
      <c r="C55" s="2"/>
      <c r="D55" s="1"/>
      <c r="E55" s="1"/>
      <c r="F55" s="1"/>
      <c r="G55" s="12"/>
      <c r="H55" s="1"/>
      <c r="I55" s="1"/>
      <c r="J55" s="2"/>
      <c r="K55" s="2"/>
      <c r="L55" s="2"/>
    </row>
    <row r="56" spans="1:12">
      <c r="A56" s="1"/>
      <c r="B56" s="2"/>
      <c r="C56" s="2"/>
      <c r="D56" s="1"/>
      <c r="E56" s="1"/>
      <c r="F56" s="1"/>
      <c r="G56" s="12"/>
      <c r="H56" s="1"/>
      <c r="I56" s="1"/>
      <c r="J56" s="2"/>
      <c r="K56" s="2"/>
      <c r="L56" s="2"/>
    </row>
    <row r="57" spans="1:12">
      <c r="A57" s="1"/>
      <c r="B57" s="2"/>
      <c r="C57" s="2"/>
      <c r="D57" s="1"/>
      <c r="E57" s="1"/>
      <c r="F57" s="1"/>
      <c r="G57" s="12"/>
      <c r="H57" s="1"/>
      <c r="I57" s="1"/>
      <c r="J57" s="2"/>
      <c r="K57" s="2"/>
      <c r="L57" s="2"/>
    </row>
    <row r="58" spans="1:12">
      <c r="A58" s="1"/>
      <c r="B58" s="2"/>
      <c r="C58" s="2"/>
      <c r="D58" s="1"/>
      <c r="E58" s="1"/>
      <c r="F58" s="1"/>
      <c r="G58" s="12"/>
      <c r="H58" s="1"/>
      <c r="I58" s="1"/>
      <c r="J58" s="2"/>
      <c r="K58" s="2"/>
      <c r="L58" s="2"/>
    </row>
    <row r="59" spans="1:12">
      <c r="A59" s="1"/>
      <c r="B59" s="2"/>
      <c r="C59" s="2"/>
      <c r="D59" s="1"/>
      <c r="E59" s="1"/>
      <c r="F59" s="1"/>
      <c r="G59" s="12"/>
      <c r="H59" s="1"/>
      <c r="I59" s="1"/>
      <c r="J59" s="2"/>
      <c r="K59" s="2"/>
      <c r="L59" s="2"/>
    </row>
    <row r="60" spans="1:12">
      <c r="A60" s="1"/>
      <c r="B60" s="2"/>
      <c r="C60" s="2"/>
      <c r="D60" s="1"/>
      <c r="E60" s="1"/>
      <c r="F60" s="1"/>
      <c r="G60" s="12"/>
      <c r="H60" s="1"/>
      <c r="I60" s="1"/>
      <c r="J60" s="2"/>
      <c r="K60" s="2"/>
      <c r="L60" s="2"/>
    </row>
    <row r="61" spans="1:12">
      <c r="A61" s="1"/>
      <c r="B61" s="2"/>
      <c r="C61" s="2"/>
      <c r="D61" s="1"/>
      <c r="E61" s="1"/>
      <c r="F61" s="1"/>
      <c r="G61" s="12"/>
      <c r="H61" s="1"/>
      <c r="I61" s="1"/>
      <c r="J61" s="2"/>
      <c r="K61" s="2"/>
      <c r="L61" s="2"/>
    </row>
    <row r="62" spans="1:12">
      <c r="A62" s="1"/>
      <c r="B62" s="2"/>
      <c r="C62" s="2"/>
      <c r="D62" s="1"/>
      <c r="E62" s="1"/>
      <c r="F62" s="1"/>
      <c r="G62" s="12"/>
      <c r="H62" s="1"/>
      <c r="I62" s="1"/>
      <c r="J62" s="2"/>
      <c r="K62" s="2"/>
      <c r="L62" s="2"/>
    </row>
    <row r="63" spans="1:12">
      <c r="A63" s="1"/>
      <c r="B63" s="2"/>
      <c r="C63" s="2"/>
      <c r="D63" s="1"/>
      <c r="E63" s="1"/>
      <c r="F63" s="1"/>
      <c r="G63" s="12"/>
      <c r="H63" s="1"/>
      <c r="I63" s="1"/>
      <c r="J63" s="2"/>
      <c r="K63" s="2"/>
      <c r="L63" s="2"/>
    </row>
    <row r="64" spans="1:12">
      <c r="A64" s="1"/>
      <c r="B64" s="2"/>
      <c r="C64" s="2"/>
      <c r="D64" s="1"/>
      <c r="E64" s="1"/>
      <c r="F64" s="1"/>
      <c r="G64" s="12"/>
      <c r="H64" s="1"/>
      <c r="I64" s="1"/>
      <c r="J64" s="2"/>
      <c r="K64" s="2"/>
      <c r="L64" s="2"/>
    </row>
    <row r="65" spans="1:12">
      <c r="A65" s="1"/>
      <c r="B65" s="2"/>
      <c r="C65" s="2"/>
      <c r="D65" s="1"/>
      <c r="E65" s="1"/>
      <c r="F65" s="1"/>
      <c r="G65" s="12"/>
      <c r="H65" s="1"/>
      <c r="I65" s="1"/>
      <c r="J65" s="2"/>
      <c r="K65" s="2"/>
      <c r="L65" s="2"/>
    </row>
    <row r="66" spans="1:12">
      <c r="A66" s="1"/>
      <c r="B66" s="2"/>
      <c r="C66" s="2"/>
      <c r="D66" s="1"/>
      <c r="E66" s="1"/>
      <c r="F66" s="1"/>
      <c r="G66" s="12"/>
      <c r="H66" s="1"/>
      <c r="I66" s="1"/>
      <c r="J66" s="2"/>
      <c r="K66" s="2"/>
      <c r="L66" s="2"/>
    </row>
    <row r="67" spans="1:12">
      <c r="A67" s="1"/>
      <c r="B67" s="2"/>
      <c r="C67" s="2"/>
      <c r="D67" s="1"/>
      <c r="E67" s="1"/>
      <c r="F67" s="1"/>
      <c r="G67" s="12"/>
      <c r="H67" s="1"/>
      <c r="I67" s="1"/>
      <c r="J67" s="2"/>
      <c r="K67" s="2"/>
      <c r="L67" s="2"/>
    </row>
    <row r="68" spans="1:12">
      <c r="A68" s="1"/>
      <c r="B68" s="2"/>
      <c r="C68" s="2"/>
      <c r="D68" s="1"/>
      <c r="E68" s="1"/>
      <c r="F68" s="1"/>
      <c r="G68" s="12"/>
      <c r="H68" s="1"/>
      <c r="I68" s="1"/>
      <c r="J68" s="2"/>
      <c r="K68" s="2"/>
      <c r="L68" s="2"/>
    </row>
    <row r="69" spans="1:12">
      <c r="A69" s="1"/>
      <c r="B69" s="2"/>
      <c r="C69" s="2"/>
      <c r="D69" s="1"/>
      <c r="E69" s="1"/>
      <c r="F69" s="1"/>
      <c r="G69" s="12"/>
      <c r="H69" s="1"/>
      <c r="I69" s="1"/>
      <c r="J69" s="2"/>
      <c r="K69" s="2"/>
      <c r="L69" s="2"/>
    </row>
    <row r="70" spans="1:12">
      <c r="A70" s="1"/>
      <c r="B70" s="2"/>
      <c r="C70" s="2"/>
      <c r="D70" s="1"/>
      <c r="E70" s="1"/>
      <c r="F70" s="1"/>
      <c r="G70" s="12"/>
      <c r="H70" s="1"/>
      <c r="I70" s="1"/>
      <c r="J70" s="2"/>
      <c r="K70" s="2"/>
      <c r="L70" s="2"/>
    </row>
    <row r="71" spans="1:12">
      <c r="A71" s="1"/>
      <c r="B71" s="2"/>
      <c r="C71" s="2"/>
      <c r="D71" s="1"/>
      <c r="E71" s="1"/>
      <c r="F71" s="1"/>
      <c r="G71" s="12"/>
      <c r="H71" s="1"/>
      <c r="I71" s="1"/>
      <c r="J71" s="2"/>
      <c r="K71" s="2"/>
      <c r="L71" s="2"/>
    </row>
    <row r="72" spans="1:12">
      <c r="A72" s="1"/>
      <c r="B72" s="2"/>
      <c r="C72" s="2"/>
      <c r="D72" s="1"/>
      <c r="E72" s="1"/>
      <c r="F72" s="1"/>
      <c r="G72" s="12"/>
      <c r="H72" s="1"/>
      <c r="I72" s="1"/>
      <c r="J72" s="2"/>
      <c r="K72" s="2"/>
      <c r="L72" s="2"/>
    </row>
    <row r="73" spans="1:12">
      <c r="A73" s="1"/>
      <c r="B73" s="2"/>
      <c r="C73" s="2"/>
      <c r="D73" s="1"/>
      <c r="E73" s="1"/>
      <c r="F73" s="1"/>
      <c r="G73" s="12"/>
      <c r="H73" s="1"/>
      <c r="I73" s="1"/>
      <c r="J73" s="2"/>
      <c r="K73" s="2"/>
      <c r="L73" s="2"/>
    </row>
    <row r="74" spans="1:12">
      <c r="A74" s="1"/>
      <c r="B74" s="2"/>
      <c r="C74" s="2"/>
      <c r="D74" s="1"/>
      <c r="E74" s="1"/>
      <c r="F74" s="1"/>
      <c r="G74" s="12"/>
      <c r="H74" s="1"/>
      <c r="I74" s="1"/>
      <c r="J74" s="2"/>
      <c r="K74" s="2"/>
      <c r="L74" s="2"/>
    </row>
    <row r="75" spans="1:12">
      <c r="A75" s="1"/>
      <c r="B75" s="2"/>
      <c r="C75" s="2"/>
      <c r="D75" s="1"/>
      <c r="E75" s="1"/>
      <c r="F75" s="1"/>
      <c r="G75" s="12"/>
      <c r="H75" s="1"/>
      <c r="I75" s="1"/>
      <c r="J75" s="2"/>
      <c r="K75" s="2"/>
      <c r="L75" s="2"/>
    </row>
    <row r="76" spans="1:12">
      <c r="A76" s="1"/>
      <c r="B76" s="2"/>
      <c r="C76" s="2"/>
      <c r="D76" s="1"/>
      <c r="E76" s="1"/>
      <c r="F76" s="1"/>
      <c r="G76" s="12"/>
      <c r="H76" s="1"/>
      <c r="I76" s="1"/>
      <c r="J76" s="2"/>
      <c r="K76" s="2"/>
      <c r="L76" s="2"/>
    </row>
    <row r="77" spans="1:12">
      <c r="A77" s="1"/>
      <c r="B77" s="2"/>
      <c r="C77" s="2"/>
      <c r="D77" s="1"/>
      <c r="E77" s="1"/>
      <c r="F77" s="1"/>
      <c r="G77" s="12"/>
      <c r="H77" s="1"/>
      <c r="I77" s="1"/>
      <c r="J77" s="2"/>
      <c r="K77" s="2"/>
      <c r="L77" s="2"/>
    </row>
    <row r="78" spans="1:12">
      <c r="A78" s="1"/>
      <c r="B78" s="2"/>
      <c r="C78" s="2"/>
      <c r="D78" s="1"/>
      <c r="E78" s="1"/>
      <c r="F78" s="1"/>
      <c r="G78" s="12"/>
      <c r="H78" s="1"/>
      <c r="I78" s="1"/>
      <c r="J78" s="2"/>
      <c r="K78" s="2"/>
      <c r="L78" s="2"/>
    </row>
    <row r="79" spans="1:12">
      <c r="A79" s="1"/>
      <c r="B79" s="2"/>
      <c r="C79" s="2"/>
      <c r="D79" s="1"/>
      <c r="E79" s="1"/>
      <c r="F79" s="1"/>
      <c r="G79" s="12"/>
      <c r="H79" s="1"/>
      <c r="I79" s="1"/>
      <c r="J79" s="2"/>
      <c r="K79" s="2"/>
      <c r="L79" s="2"/>
    </row>
    <row r="80" spans="1:12">
      <c r="A80" s="1"/>
      <c r="B80" s="2"/>
      <c r="C80" s="2"/>
      <c r="D80" s="1"/>
      <c r="E80" s="1"/>
      <c r="F80" s="1"/>
      <c r="G80" s="12"/>
      <c r="H80" s="1"/>
      <c r="I80" s="1"/>
      <c r="J80" s="2"/>
      <c r="K80" s="2"/>
      <c r="L80" s="2"/>
    </row>
    <row r="81" spans="1:12">
      <c r="A81" s="1"/>
      <c r="B81" s="2"/>
      <c r="C81" s="2"/>
      <c r="D81" s="1"/>
      <c r="E81" s="1"/>
      <c r="F81" s="1"/>
      <c r="G81" s="12"/>
      <c r="H81" s="1"/>
      <c r="I81" s="1"/>
      <c r="J81" s="2"/>
      <c r="K81" s="2"/>
      <c r="L81" s="2"/>
    </row>
    <row r="82" spans="1:12">
      <c r="A82" s="1"/>
      <c r="B82" s="2"/>
      <c r="C82" s="2"/>
      <c r="D82" s="1"/>
      <c r="E82" s="1"/>
      <c r="F82" s="1"/>
      <c r="G82" s="12"/>
      <c r="H82" s="1"/>
      <c r="I82" s="1"/>
      <c r="J82" s="2"/>
      <c r="K82" s="2"/>
      <c r="L82" s="2"/>
    </row>
    <row r="83" spans="1:12">
      <c r="A83" s="1"/>
      <c r="B83" s="2"/>
      <c r="C83" s="2"/>
      <c r="D83" s="1"/>
      <c r="E83" s="1"/>
      <c r="F83" s="1"/>
      <c r="G83" s="12"/>
      <c r="H83" s="1"/>
      <c r="I83" s="1"/>
      <c r="J83" s="2"/>
      <c r="K83" s="2"/>
      <c r="L83" s="2"/>
    </row>
    <row r="84" spans="1:12">
      <c r="A84" s="1"/>
      <c r="B84" s="2"/>
      <c r="C84" s="2"/>
      <c r="D84" s="1"/>
      <c r="E84" s="1"/>
      <c r="F84" s="1"/>
      <c r="G84" s="12"/>
      <c r="H84" s="1"/>
      <c r="I84" s="1"/>
      <c r="J84" s="2"/>
      <c r="K84" s="2"/>
      <c r="L84" s="2"/>
    </row>
    <row r="85" spans="1:12">
      <c r="A85" s="1"/>
      <c r="B85" s="2"/>
      <c r="C85" s="2"/>
      <c r="D85" s="1"/>
      <c r="E85" s="1"/>
      <c r="F85" s="1"/>
      <c r="G85" s="12"/>
      <c r="H85" s="1"/>
      <c r="I85" s="1"/>
      <c r="J85" s="2"/>
      <c r="K85" s="2"/>
      <c r="L85" s="2"/>
    </row>
    <row r="86" spans="1:12">
      <c r="A86" s="1"/>
      <c r="B86" s="2"/>
      <c r="C86" s="2"/>
      <c r="D86" s="1"/>
      <c r="E86" s="1"/>
      <c r="F86" s="1"/>
      <c r="G86" s="12"/>
      <c r="H86" s="1"/>
      <c r="I86" s="1"/>
      <c r="J86" s="2"/>
      <c r="K86" s="2"/>
      <c r="L86" s="2"/>
    </row>
    <row r="87" spans="1:12">
      <c r="A87" s="1"/>
      <c r="B87" s="2"/>
      <c r="C87" s="2"/>
      <c r="D87" s="1"/>
      <c r="E87" s="1"/>
      <c r="F87" s="1"/>
      <c r="G87" s="12"/>
      <c r="H87" s="1"/>
      <c r="I87" s="1"/>
      <c r="J87" s="2"/>
      <c r="K87" s="2"/>
      <c r="L87" s="2"/>
    </row>
    <row r="88" spans="1:12">
      <c r="A88" s="1"/>
      <c r="B88" s="2"/>
      <c r="C88" s="2"/>
      <c r="D88" s="1"/>
      <c r="E88" s="1"/>
      <c r="F88" s="1"/>
      <c r="G88" s="12"/>
      <c r="H88" s="1"/>
      <c r="I88" s="1"/>
      <c r="J88" s="2"/>
      <c r="K88" s="2"/>
      <c r="L88" s="2"/>
    </row>
    <row r="89" spans="1:12">
      <c r="A89" s="1"/>
      <c r="B89" s="2"/>
      <c r="C89" s="2"/>
      <c r="D89" s="1"/>
      <c r="E89" s="1"/>
      <c r="F89" s="1"/>
      <c r="G89" s="12"/>
      <c r="H89" s="1"/>
      <c r="I89" s="1"/>
      <c r="J89" s="2"/>
      <c r="K89" s="2"/>
      <c r="L89" s="2"/>
    </row>
    <row r="90" spans="1:12">
      <c r="A90" s="1"/>
      <c r="B90" s="2"/>
      <c r="C90" s="2"/>
      <c r="D90" s="1"/>
      <c r="E90" s="1"/>
      <c r="F90" s="1"/>
      <c r="G90" s="12"/>
      <c r="H90" s="1"/>
      <c r="I90" s="1"/>
      <c r="J90" s="2"/>
      <c r="K90" s="2"/>
      <c r="L90" s="2"/>
    </row>
    <row r="91" spans="1:12">
      <c r="A91" s="1"/>
      <c r="B91" s="2"/>
      <c r="C91" s="2"/>
      <c r="D91" s="1"/>
      <c r="E91" s="1"/>
      <c r="F91" s="1"/>
      <c r="G91" s="12"/>
      <c r="H91" s="1"/>
      <c r="I91" s="1"/>
      <c r="J91" s="2"/>
      <c r="K91" s="2"/>
      <c r="L91" s="2"/>
    </row>
    <row r="92" spans="1:12">
      <c r="A92" s="1"/>
      <c r="B92" s="2"/>
      <c r="C92" s="2"/>
      <c r="D92" s="1"/>
      <c r="E92" s="1"/>
      <c r="F92" s="1"/>
      <c r="G92" s="12"/>
      <c r="H92" s="1"/>
      <c r="I92" s="1"/>
      <c r="J92" s="2"/>
      <c r="K92" s="2"/>
      <c r="L92" s="2"/>
    </row>
    <row r="93" spans="1:12">
      <c r="A93" s="1"/>
      <c r="B93" s="2"/>
      <c r="C93" s="2"/>
      <c r="D93" s="1"/>
      <c r="E93" s="1"/>
      <c r="F93" s="1"/>
      <c r="G93" s="12"/>
      <c r="H93" s="1"/>
      <c r="I93" s="1"/>
      <c r="J93" s="2"/>
      <c r="K93" s="2"/>
      <c r="L93" s="2"/>
    </row>
    <row r="94" spans="1:12">
      <c r="A94" s="1"/>
      <c r="B94" s="2"/>
      <c r="C94" s="2"/>
      <c r="D94" s="1"/>
      <c r="E94" s="1"/>
      <c r="F94" s="1"/>
      <c r="G94" s="12"/>
      <c r="H94" s="1"/>
      <c r="I94" s="1"/>
      <c r="J94" s="2"/>
      <c r="K94" s="2"/>
      <c r="L94" s="2"/>
    </row>
    <row r="95" spans="1:12">
      <c r="A95" s="1"/>
      <c r="B95" s="2"/>
      <c r="C95" s="2"/>
      <c r="D95" s="1"/>
      <c r="E95" s="1"/>
      <c r="F95" s="1"/>
      <c r="G95" s="12"/>
      <c r="H95" s="1"/>
      <c r="I95" s="1"/>
      <c r="J95" s="2"/>
      <c r="K95" s="2"/>
      <c r="L95" s="2"/>
    </row>
    <row r="96" spans="1:12">
      <c r="A96" s="1"/>
      <c r="B96" s="2"/>
      <c r="C96" s="2"/>
      <c r="D96" s="1"/>
      <c r="E96" s="1"/>
      <c r="F96" s="1"/>
      <c r="G96" s="12"/>
      <c r="H96" s="1"/>
      <c r="I96" s="1"/>
      <c r="J96" s="2"/>
      <c r="K96" s="2"/>
      <c r="L96" s="2"/>
    </row>
    <row r="97" spans="1:12">
      <c r="A97" s="1"/>
      <c r="B97" s="2"/>
      <c r="C97" s="2"/>
      <c r="D97" s="1"/>
      <c r="E97" s="1"/>
      <c r="F97" s="1"/>
      <c r="G97" s="12"/>
      <c r="H97" s="1"/>
      <c r="I97" s="1"/>
      <c r="J97" s="2"/>
      <c r="K97" s="2"/>
      <c r="L97" s="2"/>
    </row>
    <row r="98" spans="1:12">
      <c r="A98" s="1"/>
      <c r="B98" s="2"/>
      <c r="C98" s="2"/>
      <c r="D98" s="1"/>
      <c r="E98" s="1"/>
      <c r="F98" s="1"/>
      <c r="G98" s="12"/>
      <c r="H98" s="1"/>
      <c r="I98" s="1"/>
      <c r="J98" s="2"/>
      <c r="K98" s="2"/>
      <c r="L98" s="2"/>
    </row>
    <row r="99" spans="1:12">
      <c r="A99" s="1"/>
      <c r="B99" s="2"/>
      <c r="C99" s="2"/>
      <c r="D99" s="1"/>
      <c r="E99" s="1"/>
      <c r="F99" s="1"/>
      <c r="G99" s="12"/>
      <c r="H99" s="1"/>
      <c r="I99" s="1"/>
      <c r="J99" s="2"/>
      <c r="K99" s="2"/>
      <c r="L99" s="2"/>
    </row>
    <row r="100" spans="1:12">
      <c r="A100" s="1"/>
      <c r="B100" s="2"/>
      <c r="C100" s="2"/>
      <c r="D100" s="1"/>
      <c r="E100" s="1"/>
      <c r="F100" s="1"/>
      <c r="G100" s="12"/>
      <c r="H100" s="1"/>
      <c r="I100" s="1"/>
      <c r="J100" s="2"/>
      <c r="K100" s="2"/>
      <c r="L100" s="2"/>
    </row>
    <row r="101" spans="1:12">
      <c r="A101" s="1"/>
      <c r="B101" s="2"/>
      <c r="C101" s="2"/>
      <c r="D101" s="2"/>
      <c r="E101" s="2"/>
      <c r="F101" s="2"/>
      <c r="G101" s="11"/>
      <c r="H101" s="2"/>
      <c r="I101" s="2"/>
      <c r="J101" s="2"/>
      <c r="K101" s="2"/>
      <c r="L101" s="2"/>
    </row>
  </sheetData>
  <mergeCells count="1">
    <mergeCell ref="C2:F2"/>
  </mergeCells>
  <pageMargins left="0.7" right="0.7" top="0.75" bottom="0.75" header="0.3" footer="0.3"/>
  <ignoredErrors>
    <ignoredError sqref="G1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D652ECC661204E8FCBDF971124C79C" ma:contentTypeVersion="13" ma:contentTypeDescription="Create a new document." ma:contentTypeScope="" ma:versionID="f19fb7afe4cf434954a1c62c55b08a8a">
  <xsd:schema xmlns:xsd="http://www.w3.org/2001/XMLSchema" xmlns:xs="http://www.w3.org/2001/XMLSchema" xmlns:p="http://schemas.microsoft.com/office/2006/metadata/properties" xmlns:ns1="http://schemas.microsoft.com/sharepoint/v3" xmlns:ns2="ae8da8b8-2f3a-4cec-b1ed-33eddfbe7950" targetNamespace="http://schemas.microsoft.com/office/2006/metadata/properties" ma:root="true" ma:fieldsID="908735ece5b05de320874034a3ebe29a" ns1:_="" ns2:_="">
    <xsd:import namespace="http://schemas.microsoft.com/sharepoint/v3"/>
    <xsd:import namespace="ae8da8b8-2f3a-4cec-b1ed-33eddfbe79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8da8b8-2f3a-4cec-b1ed-33eddfbe79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5008fd2-6880-4a5c-8e8f-30222143ac0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8da8b8-2f3a-4cec-b1ed-33eddfbe795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17E32D5-FEAC-45A8-BA34-B53BFD425736}"/>
</file>

<file path=customXml/itemProps2.xml><?xml version="1.0" encoding="utf-8"?>
<ds:datastoreItem xmlns:ds="http://schemas.openxmlformats.org/officeDocument/2006/customXml" ds:itemID="{41089AF6-B353-406A-A394-7B30E1359205}"/>
</file>

<file path=customXml/itemProps3.xml><?xml version="1.0" encoding="utf-8"?>
<ds:datastoreItem xmlns:ds="http://schemas.openxmlformats.org/officeDocument/2006/customXml" ds:itemID="{E18AFBFE-BF24-4737-805A-2A25A2097678}"/>
</file>

<file path=docMetadata/LabelInfo.xml><?xml version="1.0" encoding="utf-8"?>
<clbl:labelList xmlns:clbl="http://schemas.microsoft.com/office/2020/mipLabelMetadata">
  <clbl:label id="{5711ee8f-5e83-4145-be03-c551134f4160}" enabled="0" method="" siteId="{5711ee8f-5e83-4145-be03-c551134f4160}" removed="1"/>
  <clbl:label id="{bcdaf06b-91cb-4fc7-aee9-8748600ed7a2}" enabled="0" method="" siteId="{bcdaf06b-91cb-4fc7-aee9-8748600ed7a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2026-05-13T19:03:19Z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0x0101003DD652ECC661204E8FCBDF971124C79C</vt:lpwstr>
  </property>
  <property fmtid="{D5CDD505-2E9C-101B-9397-08002B2CF9AE}" pid="3" name="MSIP_Label_b0d5c4f4-7a29-4385-b7a5-afbe2154ae6f_Enabled">
    <vt:lpwstr>true</vt:lpwstr>
  </property>
  <property fmtid="{D5CDD505-2E9C-101B-9397-08002B2CF9AE}" pid="4" name="MSIP_Label_b0d5c4f4-7a29-4385-b7a5-afbe2154ae6f_SetDate">
    <vt:lpwstr>2026-04-10T03:24:08Z</vt:lpwstr>
  </property>
  <property fmtid="{D5CDD505-2E9C-101B-9397-08002B2CF9AE}" pid="5" name="MSIP_Label_b0d5c4f4-7a29-4385-b7a5-afbe2154ae6f_Method">
    <vt:lpwstr>Standard</vt:lpwstr>
  </property>
  <property fmtid="{D5CDD505-2E9C-101B-9397-08002B2CF9AE}" pid="6" name="MSIP_Label_b0d5c4f4-7a29-4385-b7a5-afbe2154ae6f_Name">
    <vt:lpwstr>Confidential</vt:lpwstr>
  </property>
  <property fmtid="{D5CDD505-2E9C-101B-9397-08002B2CF9AE}" pid="7" name="MSIP_Label_b0d5c4f4-7a29-4385-b7a5-afbe2154ae6f_SiteId">
    <vt:lpwstr>2dfb2f0b-4d21-4268-9559-72926144c918</vt:lpwstr>
  </property>
  <property fmtid="{D5CDD505-2E9C-101B-9397-08002B2CF9AE}" pid="8" name="MSIP_Label_b0d5c4f4-7a29-4385-b7a5-afbe2154ae6f_ActionId">
    <vt:lpwstr>6d0ab9a8-ad1f-4bd7-b043-2480865b34ee</vt:lpwstr>
  </property>
  <property fmtid="{D5CDD505-2E9C-101B-9397-08002B2CF9AE}" pid="9" name="MSIP_Label_b0d5c4f4-7a29-4385-b7a5-afbe2154ae6f_ContentBits">
    <vt:lpwstr>0</vt:lpwstr>
  </property>
  <property fmtid="{D5CDD505-2E9C-101B-9397-08002B2CF9AE}" pid="10" name="MSIP_Label_b0d5c4f4-7a29-4385-b7a5-afbe2154ae6f_Tag">
    <vt:lpwstr>10, 3, 0, 1</vt:lpwstr>
  </property>
  <property fmtid="{D5CDD505-2E9C-101B-9397-08002B2CF9AE}" pid="11" name="MediaServiceImageTags">
    <vt:lpwstr/>
  </property>
</Properties>
</file>